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fortalecimiento030\Desktop\"/>
    </mc:Choice>
  </mc:AlternateContent>
  <bookViews>
    <workbookView xWindow="0" yWindow="0" windowWidth="20430" windowHeight="3870" tabRatio="1000"/>
  </bookViews>
  <sheets>
    <sheet name="Seguimiento convo" sheetId="1" r:id="rId1"/>
    <sheet name="Proyectos" sheetId="2" state="hidden" r:id="rId2"/>
    <sheet name="Hoja6" sheetId="6" state="hidden" r:id="rId3"/>
    <sheet name="Hoja7" sheetId="7" state="hidden" r:id="rId4"/>
    <sheet name="Emergencia Covid 19" sheetId="3" r:id="rId5"/>
  </sheets>
  <definedNames>
    <definedName name="_xlnm._FilterDatabase" localSheetId="4" hidden="1">'Emergencia Covid 19'!$A$15:$N$81</definedName>
    <definedName name="_xlnm._FilterDatabase" localSheetId="1" hidden="1">Proyectos!$A$1:$H$70</definedName>
  </definedNames>
  <calcPr calcId="152511"/>
  <pivotCaches>
    <pivotCache cacheId="0" r:id="rId6"/>
    <pivotCache cacheId="1"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3" l="1"/>
  <c r="D5" i="3" s="1"/>
  <c r="J6" i="3"/>
  <c r="K8" i="3"/>
  <c r="I7" i="3"/>
  <c r="K7" i="3" s="1"/>
  <c r="I6" i="3"/>
  <c r="K6" i="3" l="1"/>
  <c r="K9" i="3" s="1"/>
  <c r="D16" i="3" l="1"/>
</calcChain>
</file>

<file path=xl/sharedStrings.xml><?xml version="1.0" encoding="utf-8"?>
<sst xmlns="http://schemas.openxmlformats.org/spreadsheetml/2006/main" count="695" uniqueCount="353">
  <si>
    <t xml:space="preserve">SECRETARIADO NACIONAL DE PASTORAL SOCIAL - CARITAS COLOMBIANA </t>
  </si>
  <si>
    <t xml:space="preserve">CUADRO SEGUIMIENTO CONVOCATORIAS - OPORTUNIDADES DE FINANCIACIÓN DE PROYECTOS </t>
  </si>
  <si>
    <t xml:space="preserve">Fecha en que llego la convocatoria </t>
  </si>
  <si>
    <t xml:space="preserve">Medio por el cual se convoco el SNPS/CC </t>
  </si>
  <si>
    <t xml:space="preserve">Agencia </t>
  </si>
  <si>
    <t xml:space="preserve">Fecha limite para presentación de la convocatoria </t>
  </si>
  <si>
    <t xml:space="preserve">Valor de Convocatoria </t>
  </si>
  <si>
    <t>Moneda (COL-EU-US)</t>
  </si>
  <si>
    <t xml:space="preserve">Población Objetivo (migrantes/victimas/niños - etc) </t>
  </si>
  <si>
    <t xml:space="preserve">Zona de intervención (si prioriza algun territorio en Colombia) </t>
  </si>
  <si>
    <t>Lineas de atención que responde la convocatoria</t>
  </si>
  <si>
    <t xml:space="preserve">Convocatoria en Respuesta COVID (SI - NO) </t>
  </si>
  <si>
    <t xml:space="preserve">Convocatoria General anual - recurrente  (SI/NO) </t>
  </si>
  <si>
    <t xml:space="preserve">Lista de documentos que se exigen para presentar la convocatoria </t>
  </si>
  <si>
    <t>Línea</t>
  </si>
  <si>
    <t>Sublínea</t>
  </si>
  <si>
    <t>Proyecto</t>
  </si>
  <si>
    <t>Agencia</t>
  </si>
  <si>
    <t>Estado</t>
  </si>
  <si>
    <t>Especialista de monitoreo actual</t>
  </si>
  <si>
    <t>Especialista encargado</t>
  </si>
  <si>
    <t>Notas</t>
  </si>
  <si>
    <t>Paz y Reconciliación</t>
  </si>
  <si>
    <t>Transformación social y comunitaria de conflictos, seguridad ciudadana y convivencia</t>
  </si>
  <si>
    <t>Construcción de Paz e Incidencia</t>
  </si>
  <si>
    <t>CANO</t>
  </si>
  <si>
    <t>Activo</t>
  </si>
  <si>
    <t>Juliana Valderrama Barrero</t>
  </si>
  <si>
    <t>Diego Hartmann</t>
  </si>
  <si>
    <t>Finaliza en septiembre. La siguiente fase se va a dejar formulada y entregada a la agencia el 30 de abril de 2020.</t>
  </si>
  <si>
    <t>Promopaz</t>
  </si>
  <si>
    <t>DCV</t>
  </si>
  <si>
    <t>Patricia Tinoco</t>
  </si>
  <si>
    <t>El Proyecto inició el 6 de abril por un periodo de 2 años. En la última semana de abril se realizará el POA.</t>
  </si>
  <si>
    <t>Youth Resilience</t>
  </si>
  <si>
    <t>ADCI/VOCA y USAID</t>
  </si>
  <si>
    <t>En formulación</t>
  </si>
  <si>
    <t>Juliana Valderrama</t>
  </si>
  <si>
    <t>Mary Nelcy y FICONPAZ.</t>
  </si>
  <si>
    <t>ADCI/VOCA debe radicar la propuesta como solicitante prime el 30 de abril de 2020.</t>
  </si>
  <si>
    <t>Community Resilience- Seguridad Ciudadana</t>
  </si>
  <si>
    <t>DAI</t>
  </si>
  <si>
    <t>Entregado</t>
  </si>
  <si>
    <t>Yomaida Cardona/Rosa Inés Floriano</t>
  </si>
  <si>
    <t>El viernes pasado se entregó la nota concepto. Dentro de un mes tendremos respuesta para avanzar en la propuesta completa.</t>
  </si>
  <si>
    <t>Iniciativa Barométro</t>
  </si>
  <si>
    <t>UE/Universidad de Notre Dame</t>
  </si>
  <si>
    <t>Mario Pineda/Rosa Inés Floriano</t>
  </si>
  <si>
    <t>De acuerdo a lo dialogado con Mons. Henao y Rosa Inés y por la complejidad de la relación y del proyecto, se acordó que Mario Pineda se va a encargar de la intervención en todas sus dimensiones con el acompañamiento de Rosa Inés y Luz Dary. Las extensiones de Proyecto se dejaron ya tramitadas, lo cual permitirá que los cierres de Proyecto con la UE se realice cuando regrese de la licencia de maternidad. Con ND también se dejará todos los trámites finales y Mario realizará el dialogo directo con la Universidad.</t>
  </si>
  <si>
    <t>Proyecto Apoyo a la Iglesia Católica en el marco de la construcción de Paz</t>
  </si>
  <si>
    <t>Secours Catholique- Cáritas Francia/SCCF</t>
  </si>
  <si>
    <t>Mario Pineda</t>
  </si>
  <si>
    <t xml:space="preserve">El Proyecto empezó el 1 de abril de 2020. Este Proyecto financia las acciones de la presidencia y el Comité del Consejo Nacional de Paz. El primer informe se debe enviar en noviembre cuando regrese de la licencia de maternidad. </t>
  </si>
  <si>
    <t>Gobernabilidad Regional</t>
  </si>
  <si>
    <t>Se radicó la propuesta completa hace 20 días. Estamos a la espera de USAID. Si salimos seleccionados se empezará ejecución en el mes de julio-agosto de 2020.</t>
  </si>
  <si>
    <t>Mapeo Comisión de la Verdad</t>
  </si>
  <si>
    <t>GIZ</t>
  </si>
  <si>
    <t>Cierre</t>
  </si>
  <si>
    <t>El proyecto entrega informes narrativos y documentos acordados contractualmente el 15 de abril de 2020. Los informes financieros deben entregarse en Junio.</t>
  </si>
  <si>
    <t>Acuerdos de Convivencia -CEV</t>
  </si>
  <si>
    <t>Comisión de la Verdad</t>
  </si>
  <si>
    <t>El Proyecto se debe liquidar al 30 de abril de 2020</t>
  </si>
  <si>
    <t>Desarrollo y paz</t>
  </si>
  <si>
    <t>Participaz</t>
  </si>
  <si>
    <t>Ivan Vargas</t>
  </si>
  <si>
    <t>Arrancó hace mes y medio por un periodo de 3 años.</t>
  </si>
  <si>
    <t>Pescado para el Desarrollo</t>
  </si>
  <si>
    <t>CANO-NORAD</t>
  </si>
  <si>
    <t>Joaquin Cristancho</t>
  </si>
  <si>
    <t>Este proyecto venia acompañado por Sonia. Se envia el informe del primer año en abril. Lo asumirá el nuevo especialista de CENPRODES</t>
  </si>
  <si>
    <t>Tilapia</t>
  </si>
  <si>
    <t>Este proyecto venia acompañado por Sonia.Lo asumirá el nuevo especialista de CENPRODES</t>
  </si>
  <si>
    <t>Investigación Minería- Paz</t>
  </si>
  <si>
    <t>Universidad de Notre Dame</t>
  </si>
  <si>
    <t>Es un proyecto academico- actualizar una investigación que se realizó hace 3 años.</t>
  </si>
  <si>
    <t>Proyecto Sombrilla</t>
  </si>
  <si>
    <t>CANO-Embajada</t>
  </si>
  <si>
    <t>Yomaida Cardona</t>
  </si>
  <si>
    <t xml:space="preserve">Este proyecto tiene un sub-proyecto de protección y otro de reincoporación productiva. Arrancó oficialmente el 1 de marzo de 2020, pese a que se firmó el 1 de enero. Se van a renegociar con la agencia los periodos de entrega de informes. Ya se aprobó el Plan de Contingencia </t>
  </si>
  <si>
    <t>Programa Conjunto</t>
  </si>
  <si>
    <t>MPTF</t>
  </si>
  <si>
    <t>El proyecto debe quedar liquidado al 1 de mayo de 2020.</t>
  </si>
  <si>
    <t>Apoyo al Punto 5 del Acuerdo de Paz</t>
  </si>
  <si>
    <t>Rosa Inés Floriano</t>
  </si>
  <si>
    <t>Se radica la propuesta completa el 30 de abril de 2020.</t>
  </si>
  <si>
    <t>Reintegración comunitaria</t>
  </si>
  <si>
    <t>Proyecto de Reincorporación Comunitaria- No Estigmatización</t>
  </si>
  <si>
    <t>ARN</t>
  </si>
  <si>
    <t>Formulación</t>
  </si>
  <si>
    <t>Se entrega la formulación el 30 de abril de 2020. Se espera iniciar tramites con la Oficina del Alto Consejero para la estabilización en el mes de junio. La implementación empezaría en el mes de septiembre de 2020, dependiendo del financiador que Archila decida.</t>
  </si>
  <si>
    <t>Proyecto de Reincorporación Comunitaria</t>
  </si>
  <si>
    <t>Mario Pineda, Diego Hartmann e Ivan Vargas</t>
  </si>
  <si>
    <t>La convocatoria finaliza el 19 de abril de 2020. En caso de salir seleccionados empezará en el mes de agosto de 2020. Este proyecto busca fortalecer iniciativas ya en ejecución con Participaz, Comunidades para la Paz y Construcción de Paz</t>
  </si>
  <si>
    <t>Protección</t>
  </si>
  <si>
    <t>Migraciones</t>
  </si>
  <si>
    <t xml:space="preserve"> </t>
  </si>
  <si>
    <t>EUROPANA</t>
  </si>
  <si>
    <t>ECHO - DCV</t>
  </si>
  <si>
    <t>Ignacio García</t>
  </si>
  <si>
    <t>Sandy Paola Salgado</t>
  </si>
  <si>
    <t xml:space="preserve">Entrega de informe intermedio 15/04/2020. </t>
  </si>
  <si>
    <t xml:space="preserve">Apoyo Multisectorial a Familias Afectadas afectadas por la crisis Migratoria Venezolana en Colombia. </t>
  </si>
  <si>
    <t>OFDA/USAID</t>
  </si>
  <si>
    <t xml:space="preserve">Liliam Cuevas </t>
  </si>
  <si>
    <t>Wilmar Alejandro Mosquera / Andrea Tatiana Rodríguez</t>
  </si>
  <si>
    <t xml:space="preserve">Informe: Mensual / trimestral de rendimiento de indicadores / Semestral. Español e Inglés.  </t>
  </si>
  <si>
    <t>Programa actividades a favor de los solicitantes de asilo, refugiados, apátridas, retornados y personas de interés para el ACNUR (PNPI) en Colombia.</t>
  </si>
  <si>
    <t>ACNUR</t>
  </si>
  <si>
    <t>Ana Mercedes Arias</t>
  </si>
  <si>
    <t>Solciitud de enmienda por COVID19, entregada 13/04/2020, posterior a la crisis, se espera solicitar segunda enmienda modificando indicadores e incorporando % adicional para especialista MEAL .</t>
  </si>
  <si>
    <t>Puentes de Solidaridad</t>
  </si>
  <si>
    <t>Vaticano</t>
  </si>
  <si>
    <t>Carols Meza</t>
  </si>
  <si>
    <t>Solicitud de extensión aprobada a julio de 2020. Tiene retraso de ejecución presupuestal</t>
  </si>
  <si>
    <t xml:space="preserve">Respuesta multisectorial a la crisis humanitaria de migrantes de Venezuela en Colombia 2020-2021  </t>
  </si>
  <si>
    <t>Gobierno Canadiense- Cáritas Cánada</t>
  </si>
  <si>
    <t>Luisa lopez</t>
  </si>
  <si>
    <t>Inició el 1 de abril, dedicado a migrantes caminantes y población de acogida</t>
  </si>
  <si>
    <t>Seguimos compartiendo el viaje</t>
  </si>
  <si>
    <t>Cáritas Francia</t>
  </si>
  <si>
    <t>por definir</t>
  </si>
  <si>
    <t>Inició 1 de abril, se encuentra en etapa de alistamiento por parte de Cenprodes</t>
  </si>
  <si>
    <t>Por definir</t>
  </si>
  <si>
    <t>Cáritas Luxemburgo</t>
  </si>
  <si>
    <t>Iniciaría 1 de julio. Se debe entregar la formulación esta semana</t>
  </si>
  <si>
    <t xml:space="preserve">Ayuda alimentaria a  migrantes venezolanos y colombianos vulnerables en Colombia  </t>
  </si>
  <si>
    <t xml:space="preserve">Caritas Polonia / Jeronimo Martins </t>
  </si>
  <si>
    <t>Aprobado</t>
  </si>
  <si>
    <t xml:space="preserve">Estimado para iniciar a partir del 01 de mayo, en proceso de elaboración convenio - nota concepto con ajustes - plan de monitoreo y plan de comunicaciones </t>
  </si>
  <si>
    <t>Protection Response for Vulnerable Venezuelans and Colombian IDPs</t>
  </si>
  <si>
    <t>PRM</t>
  </si>
  <si>
    <t>Iniciaría 1 de septiembre. las líneas son VGB y salud de migrantes y víctimas del conflicto</t>
  </si>
  <si>
    <t>PRM Fase I</t>
  </si>
  <si>
    <t>Cerró el 29 de febrero, sin embargo no se ha entregado informe financiero auditado</t>
  </si>
  <si>
    <t>Cáritas Francia fase I</t>
  </si>
  <si>
    <t xml:space="preserve">Cáritas Francia </t>
  </si>
  <si>
    <t>Cierra el 15 de abril, con entrega de informe auditado el 30 de mayo</t>
  </si>
  <si>
    <t>Cordaid fase I</t>
  </si>
  <si>
    <t>CORDAID</t>
  </si>
  <si>
    <t>Informe narrativo y financiero aprobado. falta la liquidación</t>
  </si>
  <si>
    <t>Cordaid fase II</t>
  </si>
  <si>
    <t>Se le dio respuesta a las preguntas del informe narrativo. falta aprobación de los informes</t>
  </si>
  <si>
    <t xml:space="preserve">SCIAF </t>
  </si>
  <si>
    <t>SCIAF</t>
  </si>
  <si>
    <t>Sin respuesta por parte de la agencia</t>
  </si>
  <si>
    <t>SCIAF Complementario</t>
  </si>
  <si>
    <t>Apoyo a la población venezolana y colombiana en sus derechos básicos durante su proceso de migración y retorno en La Guajira y Nariño (2018 AECID-ACHU/000499</t>
  </si>
  <si>
    <t>AECID-CAM-Caritas Española</t>
  </si>
  <si>
    <t>Roger Hernández E.</t>
  </si>
  <si>
    <t>Henry Artistizabal</t>
  </si>
  <si>
    <t>Se debe elaborar informe final tecnico y financiero. Hay una contribución de ulitmo momento de la CM por lo que se ha firmado una adenda en este mes de abril.</t>
  </si>
  <si>
    <t>Luxemburgo fase II</t>
  </si>
  <si>
    <t>Se entregó informe el 1 de abril. a la espera de respuesta</t>
  </si>
  <si>
    <t xml:space="preserve">Acceso a Salud y WASH a población migrante Venezolana </t>
  </si>
  <si>
    <t xml:space="preserve">Se envío nota concepto el 02 de abril. Pendiente retroalimentación de la agencia </t>
  </si>
  <si>
    <t xml:space="preserve"> Atención y protección a víctimas del conflicto</t>
  </si>
  <si>
    <t>Humanitarian response for household head women of</t>
  </si>
  <si>
    <t>affected by COVID-19 implications in Choco, Colombia</t>
  </si>
  <si>
    <t xml:space="preserve">OPEN SOCIETY FOUNDATION </t>
  </si>
  <si>
    <t>Juliana Valderrama/Ignacio García</t>
  </si>
  <si>
    <t>Proyecto en coordinación con  SCIAF, Oxfam y CAFOD</t>
  </si>
  <si>
    <t>Protección y asistencia humanitaria para víctimas del conflicto y la violencia armada en las regiones del Norte de Chocó, Urabá, Norte de Antioquia, Bajo Cauca y Sur de Córdoba</t>
  </si>
  <si>
    <t>William Gallo</t>
  </si>
  <si>
    <t>Entrega de informe final 31/04/2020.</t>
  </si>
  <si>
    <t>Protección y asistencia humanitaria para víctimas del conflicto armado en Colombia en las regiones de Norte de Chocó, Urabá y Bajo Cauca.</t>
  </si>
  <si>
    <t xml:space="preserve">Posible aprobación en abril según información de DCV. </t>
  </si>
  <si>
    <t>Protección y seguridad alimentaria para las comunidades afectadas por el conflicto y la violencia armada en el departamento del Chocó, Colombia.  – 2020-2021</t>
  </si>
  <si>
    <t>AA-DCV</t>
  </si>
  <si>
    <t xml:space="preserve">Posible solicitud de extensión hasta noviembre, informe intermedio pendiente. </t>
  </si>
  <si>
    <t>Comunidades para la Paz</t>
  </si>
  <si>
    <t>PLAN-UE</t>
  </si>
  <si>
    <t>Mary Nelcy Castro</t>
  </si>
  <si>
    <t>Los informes narrativos y financieros deben entregarse a finalizar el mes de abril. Solo quedará pendiente acompañar la auditoria y liquidar.</t>
  </si>
  <si>
    <t>Río Atrato como sujeto de derechos</t>
  </si>
  <si>
    <t>Diana Cabra</t>
  </si>
  <si>
    <t xml:space="preserve">Posible solicitud de extensión, en cotratación de promotor local. </t>
  </si>
  <si>
    <t>Atención acción integral contra minas desde un enfoque comunitario en los departamentos de Nariño, Chocó y Caquetá</t>
  </si>
  <si>
    <t>Cáritas Alemana</t>
  </si>
  <si>
    <t>Sonia Juliana Fonseca</t>
  </si>
  <si>
    <t>Tierra y Territorio</t>
  </si>
  <si>
    <t>Agroecología</t>
  </si>
  <si>
    <t>BMZ-PT</t>
  </si>
  <si>
    <t>Caritas Alemana</t>
  </si>
  <si>
    <t>Bibiana Rodriguez</t>
  </si>
  <si>
    <t>Desarrollo alternativo</t>
  </si>
  <si>
    <t>SEGURIDAD ALIMENTARIA Y DESARROLLO RURAL EN 5 MUNICIPIOS DEL DEPARTAMENTO DEL CAQUETÁ</t>
  </si>
  <si>
    <t>Cáritas Noruega-NORAD</t>
  </si>
  <si>
    <t>activo</t>
  </si>
  <si>
    <t>Miguel Aguirre</t>
  </si>
  <si>
    <t>Fortalecimiento Organizativo y promoción de Medios de vida en comunidades étnicas del rio San Juan, Chocó</t>
  </si>
  <si>
    <t>Caritas Española</t>
  </si>
  <si>
    <t>Roger Hernández</t>
  </si>
  <si>
    <t>Esta en el primer semestre de ejecución. Se debe enviar el primer informe a a la agencia el 15 de junio</t>
  </si>
  <si>
    <t>Quimbo II</t>
  </si>
  <si>
    <t>Angie Reina</t>
  </si>
  <si>
    <t>OSC Sierra-Puente</t>
  </si>
  <si>
    <t>OSC Sierra y Perijá</t>
  </si>
  <si>
    <t>Caritas Española-CM y Donante filantrópico</t>
  </si>
  <si>
    <t>El proyecto está en ajustes porque se cuenta con una nueva donanción particular. Se solicitó realizar un ajuste al proyecto. Luego de la contingencia se inicia</t>
  </si>
  <si>
    <t>Pequeños productores de CAFE</t>
  </si>
  <si>
    <t>Caritas Noruega-NORAD</t>
  </si>
  <si>
    <t>Juan Guillermo Gaviria</t>
  </si>
  <si>
    <t>El responsable del proyecto es ECOM. El SNPS/CC ejecuta un solo resultado. Se entregó el informe del segundo año. Se espera la retroalimentación final de CANO.</t>
  </si>
  <si>
    <t>Cambio climatico</t>
  </si>
  <si>
    <t>"Mejoramiento sostenible de la situación socioeconómica y ambiental de la población amazónica en los departamentos de Caquetá y Putumayo”.</t>
  </si>
  <si>
    <t>Caritas Alemana-BMZ</t>
  </si>
  <si>
    <t>Se presentó el informe del primer año. Se está iniciando la ejecución del segundo año</t>
  </si>
  <si>
    <t>REPAM</t>
  </si>
  <si>
    <t>DCV, Secretaria, Adveniant</t>
  </si>
  <si>
    <t>Se pidió extender DCV la intervención hasta octubre de 2020.</t>
  </si>
  <si>
    <t>Desarrollo institucional</t>
  </si>
  <si>
    <t>Fortalecimiento insitucional</t>
  </si>
  <si>
    <t>Fortalecimiento Institucional en el marco de la Gestión de Calidad</t>
  </si>
  <si>
    <t>Cáritas Alemania</t>
  </si>
  <si>
    <t>Maira Vanesa Mendoza</t>
  </si>
  <si>
    <t xml:space="preserve">Posible extensión de 2 meses hasta 31 de julio. En diálogos para siguiente formulación. </t>
  </si>
  <si>
    <t>Escuela de la caridad</t>
  </si>
  <si>
    <t xml:space="preserve">En formulación con Rosa Inés y Padre Enán. </t>
  </si>
  <si>
    <t>INCIDENCIA Y RECONCILIACIÓN EN COMUNIDADES AFECTADAS POR CONFLICTOS SOCIO-POLITICOS Y SOCIO-AMBIENTALES</t>
  </si>
  <si>
    <t>Secours Catholique- Cáritas Francia/SCCF:</t>
  </si>
  <si>
    <t>Catholic Agency for Overseas Development/CAFOD:</t>
  </si>
  <si>
    <t>Cáritas Española/CE:</t>
  </si>
  <si>
    <t>Cáritas Suiza:</t>
  </si>
  <si>
    <t>Cáritas Luxemburgo:</t>
  </si>
  <si>
    <t>Pbro. Enan Humánez</t>
  </si>
  <si>
    <t xml:space="preserve">Entrega de informe año 2 15/04/2020. </t>
  </si>
  <si>
    <t>Respuesta Covid</t>
  </si>
  <si>
    <t>Valor a aportar al covid</t>
  </si>
  <si>
    <t>El proyecto realizó redistribución presupuestal pero como plan de contingencia a la implementación</t>
  </si>
  <si>
    <t>Redistribución presupuestal de $150.000.000 para crear una bolsa por proyecto para la inversión en protección y prevención para los beneficiarios de las</t>
  </si>
  <si>
    <t>intervenciones en el marco del COVID-19, tomando en consideración los 3 o 4 meses de cuarentena</t>
  </si>
  <si>
    <t>y aislamiento social.</t>
  </si>
  <si>
    <t>Redistribución presupuestal de $75.800.000 para crear una bolsa por proyecto para la inversión en protección y prevención para los beneficiarios de las</t>
  </si>
  <si>
    <t>y aislamiento social. Adicional, utilizar el diferencial cambiario para aportar a dicha bolsa $25.632.928</t>
  </si>
  <si>
    <t>En Europana se aumentaron $30'814.301 de pesos para paquetes de mercado. , 35'646.720 para medios de vida en seguridad alimentaria, para un total de 66'461.022 de pesos destinados a fortalecer a las comunidades para enfrentar el covid19 y el aislamiento preventivo</t>
  </si>
  <si>
    <t>Este proyecto está formulado para responder a la emergencia de migrantes caminantes y contempla  albergues en promedio por 3 días y kits personales de higiene que incluyen gel antibacterial. Este proyecto inicia implementación el 1 de mayo y estamos a la espera de aprobación de ampliar el albergue por  5 días y los elementos del kit.</t>
  </si>
  <si>
    <t>Albergues: 745.200.000</t>
  </si>
  <si>
    <t>Kits: 126.500.000</t>
  </si>
  <si>
    <t>Desde la formulación contempla entrega de mercados y kits de higiene y dada la emergencia del Covid se priorizan familias vulnerables venezolanas y colombianas. Inicia el 1 de mayo</t>
  </si>
  <si>
    <t>Kits de higiene bebé Pamplona: 14.000.000</t>
  </si>
  <si>
    <t>Kit de higiene familiar Ocaña: 69540000</t>
  </si>
  <si>
    <t>Paquetes de mercado: 81.840.000</t>
  </si>
  <si>
    <t>Medios de vida: 35000000+17500000</t>
  </si>
  <si>
    <t>Adecuación de baños y duchas: 20000000</t>
  </si>
  <si>
    <t>el diferencial cambiario equivalente a $7.723.285, se adicionará a la línea “apoyo emergencia por el COVID-19”, lo que genera un saldo total de $21.550.712, distribuidos en las siguientes actividades:</t>
  </si>
  <si>
    <t>Entrega de paquetes de alimentos, Sensibilización sobre la prevención del Covid-19, Educación Capacitación en elementos reutilizables para prevenir el Covid -19 y fomentar el autocuidado.</t>
  </si>
  <si>
    <t xml:space="preserve">utilizar el diferencial cambiario que recibamos, a favor del proyecto para poder apoyar a las familias en la contención de la pandemia. Inicialmente solicitamos poder hacer una inversión de $20.000.000 para crear un nuevo rubro de apoyo a la emergencia del asociado frente a COVID 19. </t>
  </si>
  <si>
    <t>Aportes a equipos locales en línea de autocuidado por la pandemia. ( gel antibacterial y cubre bocas). Estos insumos serían para equipos en territorio de las JE con proyectos DCV. ( iniciará su gestión la próxima semana y espero que llevemos a cabo esto durante mayo).</t>
  </si>
  <si>
    <t>Complementario a esto, desde el proyecto estoy construyendo una cartilla digital de SG- SST con parámetros generales para las JE y las nuevas recomendaciones, y disposiciones para el trabajo en el marco de la emergencia.</t>
  </si>
  <si>
    <t>Se indicaran tips de auto cuidado frente al virus y los cuidados al interacuar con comunidades.</t>
  </si>
  <si>
    <t xml:space="preserve">Bibiana Rodriguez </t>
  </si>
  <si>
    <t xml:space="preserve">Miguel Arturo Aguirre </t>
  </si>
  <si>
    <t>Estado de la solicitud a la agencia.</t>
  </si>
  <si>
    <t>En proceso</t>
  </si>
  <si>
    <t xml:space="preserve">Entre 10 a 15 millones </t>
  </si>
  <si>
    <t>participaz</t>
  </si>
  <si>
    <t>Fondo nacional en emergencias</t>
  </si>
  <si>
    <t>Cubrir gastos logisticos en Quibdó cubrir para la distribución de ayudas humanitarias en zonas rurales ya que debe hacerse vía fluvial lo cual representa un alto costo logístico. Se está en trámite de desembolso de los recursos a la jurisdicción.</t>
  </si>
  <si>
    <t xml:space="preserve">Comisión de la verdad
Comunicación cristiana de vienes 
</t>
  </si>
  <si>
    <t>Se está realizando diálogos con las Jurisdicciones para presentar una propuesta a Adveniat relacionada con la respuesta frente al COVID-19 en las 15 Jurisdicciones de la Orinoquia y Amazonia. Las Jurisdicciones de manera autónoma vienen accediendo a esta posibilidad de apoyo de Adveniat de manera directa.</t>
  </si>
  <si>
    <t>correo electrónico</t>
  </si>
  <si>
    <t>AECID</t>
  </si>
  <si>
    <t>Sin definir</t>
  </si>
  <si>
    <t>25.000-30.000</t>
  </si>
  <si>
    <t>EU</t>
  </si>
  <si>
    <t xml:space="preserve">Tiempos de ejecución (para implementación de proyecto-mes) </t>
  </si>
  <si>
    <t>migrantes</t>
  </si>
  <si>
    <t>SI</t>
  </si>
  <si>
    <t>NO</t>
  </si>
  <si>
    <t>CONFORME A LA NORMATIVIDAD AECID</t>
  </si>
  <si>
    <t>Redistribución presupuestal de $86.881.742, la ejecución de este presupuesto se destinará para apoyar a los integrantes de las Iniciativas Locales de Paz (ILP) en temas de: 1. Seguridad alimentaria para la adquisición de mercados que contemplan los alimentos de la canasta básica familiar, bonos de consumo para ser canjeados por alimentos en almacenes de cadena o cadenas de para la prevención, higiene y autocuidado frente al Covid-19.abastecimiento. 2. Agua y saneamiento: con la compra y entrega de kits de higiene que contengan alcohol antiséptico, gel antibacterial, guantes, tapabocas, filtros de purificación de agua, así como la difusión de campañas de sensibilización</t>
  </si>
  <si>
    <t>Se contempla apoyar desde el rubro de ayuda humanitaria a 190 familias (con un promedio de 4 personas) (Caquetá: 70 familias y Nariño: 120 familias) cada apoyo por un valor $200.000 de acuerdo al manual de ayuda humanitaria estandarizado para Colombia de la Unidad Nacional de Gestión del Riesgo.
Monto proyectado: $38.000.000
Elementos de protección frente al covid_19:
*Equipos locales:Medidas de protección frente al Covid_19.
*Los elementos que se contemplan en esta línea son: Alcohol, tapa bocas, guantes, gel antibacterial y jabón. Se está pensando en tapabocas reutilizables, pensando en el cuidado de la casa común.
Monto proyectado: $35.000.000</t>
  </si>
  <si>
    <t>UNDP-WPHF</t>
  </si>
  <si>
    <t>US</t>
  </si>
  <si>
    <t>mujeres</t>
  </si>
  <si>
    <t>Sin  definir</t>
  </si>
  <si>
    <t>Zona de intervención propuesta SNPS/CC</t>
  </si>
  <si>
    <t>observación</t>
  </si>
  <si>
    <t xml:space="preserve">No tiene un ajuste al plan operativo, 
acciones de visibilización y opinion publica
</t>
  </si>
  <si>
    <t xml:space="preserve">*Entrega de Paquetes alimentarios 250 familias: en los municipios de influencia delproyecto (Valparaíso - Caquetá 90 mercados) Solano en los tres nucleos veredales Hericha, las mercedes y Mononguete 100 mercados) y Mayoyoque ( 60 mercados)Mediante la distribución de raciones de alimentos permite aportar socorro inmediato a las familias que se han visto afectadas por la disminucion de disponibilidad de alimentos por acceso y precios de los mismos. 
*Kits de aseo e higiene 250 familias: en los municipios de influencia delproyecto (Valparaíso - Caquetá 90 mercados) Solano en los tres nucleos veredales Hericha, las mercedes y Mononguete 100 mercados) y Mayoyoque ( 60 mercados)Mediante la distribución de raciones de alimentos permite aportar socorro inmediato a las familias que se han visto afectadas por la disminucion de disponibilidad de alimentos por acceso y precios de los mismos. Kits de aseo e higiene.
*Kits de bioseguridad (tapabocas,
*Acompañamiento Psicosocial a nivel individual, familiar y comunitario
*Distribución de semillas para Incentivar la producción  y la diversificación de alimentos pancoger (Huerta) a corto tiempo y la generacion de ingresos. 
</t>
  </si>
  <si>
    <t>N/A</t>
  </si>
  <si>
    <t>a propuesta que se presentará será por un monto de 37.500 Euros, de los cuales se solicitará una adición de 23.006 Euros, ya se cuenta en el SNPS/CC con un diferencial cambiario favorable de $14.494 Euros.
Las actividades que no contempla el proyecto y se cubrirán con esta solicitud son:
Adición de recursos para:
kit mercado para 355 familias
Transporte de kits
Campaña de sensibilización y autoprotección.
Bioseguridad para el equipo local y las acciones del proyecto.
Un monto de 23.006 Euros.
Kit de higiene para 355 familias (se cubrirá con el diferencial cambiario 14.494 Euros)
Esta acciones no las cubre el proyecto pero es una adición que se incluirá al proyecto.
Esta propuesta será por seis meses a partir del 1 de mayo.
La propuesta ha sido conversada con Caritas Española.</t>
  </si>
  <si>
    <t>EUROS</t>
  </si>
  <si>
    <t>Pesos COL</t>
  </si>
  <si>
    <t>Wilmar Alejandro Mosquera</t>
  </si>
  <si>
    <t>No aplica</t>
  </si>
  <si>
    <t>no aplica</t>
  </si>
  <si>
    <r>
      <t xml:space="preserve">Se solicitó a la agencia  una línea de intervención adicional para covid-19 que se llevará a cabo en tres fases:  
</t>
    </r>
    <r>
      <rPr>
        <b/>
        <sz val="11"/>
        <color rgb="FF000000"/>
        <rFont val="Calibri"/>
        <family val="2"/>
        <scheme val="minor"/>
      </rPr>
      <t>1era fase,</t>
    </r>
    <r>
      <rPr>
        <sz val="11"/>
        <color rgb="FF000000"/>
        <rFont val="Calibri"/>
        <family val="2"/>
        <scheme val="minor"/>
      </rPr>
      <t xml:space="preserve"> compuesta por tres elelemtnos principales 1) entrega de kits de higiene, elementos de protección y agua y filtros de agua, 2) atención psicosocial y 3) entrega de insumos para garantizar la seguridad y soberanía alimentaria durante la crisis. 
</t>
    </r>
    <r>
      <rPr>
        <b/>
        <sz val="11"/>
        <color rgb="FF000000"/>
        <rFont val="Calibri"/>
        <family val="2"/>
        <scheme val="minor"/>
      </rPr>
      <t xml:space="preserve">2da fase, </t>
    </r>
    <r>
      <rPr>
        <sz val="11"/>
        <color rgb="FF000000"/>
        <rFont val="Calibri"/>
        <family val="2"/>
        <scheme val="minor"/>
      </rPr>
      <t xml:space="preserve">en caso de presentar casos en los municipios donde tiene focalización el proyecto, se dotaran los puestos de salud con insumos básicos (ej, termómetros, camillas, batas) especialmente los puestos en veredas y/o corregimientos, que permitirá la atención básica y estabilización de los pacientes. 
</t>
    </r>
    <r>
      <rPr>
        <b/>
        <sz val="11"/>
        <color rgb="FF000000"/>
        <rFont val="Calibri"/>
        <family val="2"/>
        <scheme val="minor"/>
      </rPr>
      <t>3era</t>
    </r>
    <r>
      <rPr>
        <sz val="11"/>
        <color rgb="FF000000"/>
        <rFont val="Calibri"/>
        <family val="2"/>
        <scheme val="minor"/>
      </rPr>
      <t xml:space="preserve"> fase si hay una persona que requiera una atención más compleja, se financiarán traslados y ambulancias, servicios médicos, en el caso que no cuenten con los recursos. 
Desde el inicio del proyecto se trabajará en pedagogía y difusión, para sensibilizar frente a las precauciones que deben tomar para evita el contagio. Desde la línea de protección que ya incluye el proyecto brindando herramientas e insumos para el autocuidado. 
Se realizará de forma constante el nivel de afectación de la pandemia en el la implementación del acuerdo de paz y actores clave en del acuerdo, mediante un análisis del impacto de forma diferenciada, manteniendo una Interlocución interinstitucional.</t>
    </r>
  </si>
  <si>
    <t>Pendiente aprobación</t>
  </si>
  <si>
    <t>El proyecto se encuentra aprobado para iniciar actividades en este mes, hasta el momento se está evaluando si pueden asignar recursos para la atención de la emergencia porque estan a la espera del convenio.</t>
  </si>
  <si>
    <t xml:space="preserve">Asignación de un recurso frente al tema de protección para la dotación de elementos que permitan la prevención y capacitación con las comunidades, particularmente en los comités que tienen organizados con los beneficiarios.Además se contempla la priorización de la entrega de semillas para proyectos productivos de ciclo corto. </t>
  </si>
  <si>
    <t xml:space="preserve">Sus actividades no se ven afectadas por la emergencia porque la metodolgía de las mismas se planteo a distancia, por tanto no asignaran recursos para respuesta a la emergencia. </t>
  </si>
  <si>
    <t>Como respuesta a las afectaciones directas o indirectas que se puedan generar por la Pandemia del COVID-19, en diálogo con líderes de la Fundación Semillas de Paz se identificarán necesidades de seguridad alimentaria, saneamiento e higiene y salud resultantes de la afectación directa o indirecta de la Pandemia del COVID-19. El Proyecto destinará recursos para responder a éstas necesidades de manera coordinada con SEPAS de Florencia. Para lo anterior, se agregará una nueva actividad para el resultado 1, 1.7.1 Ayuda Humanitaria a las comunidades y familias afectadas por el COVID-19.</t>
  </si>
  <si>
    <t xml:space="preserve">Se está proyectando la inclusión de una línea correspondiente a agua y saneamiento básico, que contribuya a prevenir los casos de contagio, está línea incluirá la contratación de un promotor para capacitación y prevención, entregas de filtos de agua, tanques de agua y kits de higiene. </t>
  </si>
  <si>
    <t>Número de familias</t>
  </si>
  <si>
    <t>Proyectos actuales que aportan al Covid</t>
  </si>
  <si>
    <t>Fondo de emergencias</t>
  </si>
  <si>
    <t>Campaña de recaudación de fondos</t>
  </si>
  <si>
    <t>Pesos Colombianos</t>
  </si>
  <si>
    <t>Euros</t>
  </si>
  <si>
    <t>Familias beneficiadas</t>
  </si>
  <si>
    <t>Total</t>
  </si>
  <si>
    <t>Lineas</t>
  </si>
  <si>
    <t>Total general</t>
  </si>
  <si>
    <t>Montos presupuestales</t>
  </si>
  <si>
    <t>Valor promedio EU abril 2020</t>
  </si>
  <si>
    <t>Tipos de ayuda</t>
  </si>
  <si>
    <t>Observaciones</t>
  </si>
  <si>
    <t>apoyo a 150 familias indígenas Amorua, Sikuani y Piapoco ubicadas en Puerto Carreño con unos recursos donados por la comisión de la verdad. Esto ya fue autorizado por la Dirección y el Sr Obispo del Vicarito apostólico. Actualmente se esta confirmando el monto total de la donación.
Se van iniciar conversaciones con el Vicariato Apostólico de San Andrés y Providencia para brindar ayuda humanitaria a aproximadamente 100 familias. Estamos a espera del dialogo con el sr Obispo.
Cubrir gastos logisticos en Quibdó cubrir para la distribución de ayudas humanitarias en zonas rurales ya que debe hacerse vía fluvial lo cual representa un alto costo logístico. Se está en trámite de desembolso de los recursos a la jurisdicción.</t>
  </si>
  <si>
    <t>Mercados</t>
  </si>
  <si>
    <t>Kit de Higiene</t>
  </si>
  <si>
    <t>campañas de sensibilización</t>
  </si>
  <si>
    <t>Elementos de protección (Guantes, tapabocas)</t>
  </si>
  <si>
    <t>Medios de Vida</t>
  </si>
  <si>
    <t>Albergues población migrante</t>
  </si>
  <si>
    <t>Seguridad Alimentaria (Semillas, insumos, animales)</t>
  </si>
  <si>
    <t>REPORTE EMERGENCIA COVID-19</t>
  </si>
  <si>
    <t>*Dato estadistico del censo 2018 del DANE</t>
  </si>
  <si>
    <t>Etiquetas de fila</t>
  </si>
  <si>
    <t>(en blanco)</t>
  </si>
  <si>
    <t>Cuenta de Respuesta Covid</t>
  </si>
  <si>
    <t>Pendiente información</t>
  </si>
  <si>
    <t>Pendiente de información</t>
  </si>
  <si>
    <t xml:space="preserve">Van a solicitar una extensión de 3 meses.
No se tiene estimado desviar recursos para la emergencia porque el recurso es limitado.
Existe la posibilidad de pasar una propuesta y está en análisis
</t>
  </si>
  <si>
    <t xml:space="preserve">Están construyendo una propuesta para Apoyo en alimentos
Algunas actividades de los proyectos se limitaron por la contingencia. 
</t>
  </si>
  <si>
    <t>Solicitud agencia</t>
  </si>
  <si>
    <t>Promedio personas</t>
  </si>
  <si>
    <t>Huila</t>
  </si>
  <si>
    <t>departamento</t>
  </si>
  <si>
    <t>Florencia</t>
  </si>
  <si>
    <t>Riohacha</t>
  </si>
  <si>
    <t>No se asignan recursos, puesto que el proyecto transferencia de efectivo para la población beneficiaria.</t>
  </si>
  <si>
    <t>Chocó</t>
  </si>
  <si>
    <t xml:space="preserve">Caquetá   </t>
  </si>
  <si>
    <t>Caquetá, Caquetá y nariño</t>
  </si>
  <si>
    <t>Caquetá y Putumayo</t>
  </si>
  <si>
    <t>Orinoquia y Amazonia</t>
  </si>
  <si>
    <t>Vichada</t>
  </si>
  <si>
    <t>Diócesis de Garzón</t>
  </si>
  <si>
    <t>Arquidiócesis de Florencia</t>
  </si>
  <si>
    <t>Diócesis de Riohacha</t>
  </si>
  <si>
    <t>Diócesis de Quibdó</t>
  </si>
  <si>
    <t>Diócesis de Tumaco</t>
  </si>
  <si>
    <t>Diócesis de San Vicente del Caguán</t>
  </si>
  <si>
    <t>Arquidiócesis de Florencia-Diócesis de Mocoa-Sibundoy</t>
  </si>
  <si>
    <t>Vicariato apostólico de Puerto Carreño</t>
  </si>
  <si>
    <t>Agencia/Fondo/campaña</t>
  </si>
  <si>
    <t>Jurisdicciones Eclesiasticas</t>
  </si>
  <si>
    <t>Jurisdicciones Eclesiásticas</t>
  </si>
  <si>
    <t xml:space="preserve">ayuda mutiproposito a tráves de giros auxilio funerario y protección para los equipos, migrantes con iregularidad o regularidad paso o permanencia </t>
  </si>
  <si>
    <t>Formato paquete de solicitud</t>
  </si>
  <si>
    <t xml:space="preserve">Por confirmar </t>
  </si>
  <si>
    <t>Pasto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</si>
</sst>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quot;$&quot;\ #,##0.00;[Red]\-&quot;$&quot;\ #,##0.00"/>
    <numFmt numFmtId="166" formatCode="_-&quot;$&quot;\ * #,##0_-;\-&quot;$&quot;\ * #,##0_-;_-&quot;$&quot;\ * &quot;-&quot;_-;_-@_-"/>
    <numFmt numFmtId="167" formatCode="_-* #,##0_-;\-* #,##0_-;_-* &quot;-&quot;_-;_-@_-"/>
    <numFmt numFmtId="168" formatCode="_-&quot;$&quot;\ * #,##0.00_-;\-&quot;$&quot;\ * #,##0.00_-;_-&quot;$&quot;\ * &quot;-&quot;??_-;_-@_-"/>
    <numFmt numFmtId="169" formatCode="#,##0_ ;\-#,##0\ "/>
    <numFmt numFmtId="170" formatCode="_-[$$-240A]\ * #,##0_-;\-[$$-240A]\ * #,##0_-;_-[$$-240A]\ *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11"/>
      <color rgb="FF1F497D"/>
      <name val="Calibri"/>
      <family val="2"/>
    </font>
    <font>
      <b/>
      <sz val="11"/>
      <name val="Calibri"/>
      <family val="2"/>
    </font>
    <font>
      <b/>
      <sz val="14"/>
      <color theme="1"/>
      <name val="Calibri"/>
      <family val="2"/>
      <scheme val="minor"/>
    </font>
    <font>
      <b/>
      <sz val="18"/>
      <color theme="1"/>
      <name val="Calibri"/>
      <family val="2"/>
      <scheme val="minor"/>
    </font>
    <font>
      <u/>
      <sz val="11"/>
      <color theme="10"/>
      <name val="Calibri"/>
      <family val="2"/>
      <scheme val="minor"/>
    </font>
    <font>
      <b/>
      <u/>
      <sz val="14"/>
      <name val="Calibri"/>
      <family val="2"/>
      <scheme val="minor"/>
    </font>
  </fonts>
  <fills count="22">
    <fill>
      <patternFill patternType="none"/>
    </fill>
    <fill>
      <patternFill patternType="gray125"/>
    </fill>
    <fill>
      <patternFill patternType="solid">
        <fgColor rgb="FF500000"/>
        <bgColor rgb="FF000000"/>
      </patternFill>
    </fill>
    <fill>
      <patternFill patternType="solid">
        <fgColor rgb="FFFFC000"/>
        <bgColor rgb="FF000000"/>
      </patternFill>
    </fill>
    <fill>
      <patternFill patternType="solid">
        <fgColor rgb="FFFFF2CC"/>
        <bgColor rgb="FF000000"/>
      </patternFill>
    </fill>
    <fill>
      <patternFill patternType="solid">
        <fgColor rgb="FF4472C4"/>
        <bgColor rgb="FF000000"/>
      </patternFill>
    </fill>
    <fill>
      <patternFill patternType="solid">
        <fgColor rgb="FFD9E1F2"/>
        <bgColor rgb="FF000000"/>
      </patternFill>
    </fill>
    <fill>
      <patternFill patternType="solid">
        <fgColor rgb="FF70AD47"/>
        <bgColor rgb="FF000000"/>
      </patternFill>
    </fill>
    <fill>
      <patternFill patternType="solid">
        <fgColor rgb="FFE2EFDA"/>
        <bgColor rgb="FF000000"/>
      </patternFill>
    </fill>
    <fill>
      <patternFill patternType="solid">
        <fgColor rgb="FFC65911"/>
        <bgColor rgb="FF000000"/>
      </patternFill>
    </fill>
    <fill>
      <patternFill patternType="solid">
        <fgColor rgb="FFF8CBAD"/>
        <bgColor rgb="FF000000"/>
      </patternFill>
    </fill>
    <fill>
      <patternFill patternType="solid">
        <fgColor rgb="FFFFFF00"/>
        <bgColor rgb="FF000000"/>
      </patternFill>
    </fill>
    <fill>
      <patternFill patternType="solid">
        <fgColor rgb="FF92D050"/>
        <bgColor rgb="FF000000"/>
      </patternFill>
    </fill>
    <fill>
      <patternFill patternType="solid">
        <fgColor rgb="FFFF0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tint="0.79998168889431442"/>
        <bgColor rgb="FF000000"/>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rgb="FF000000"/>
      </bottom>
      <diagonal/>
    </border>
  </borders>
  <cellStyleXfs count="5">
    <xf numFmtId="0" fontId="0" fillId="0" borderId="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0" fontId="10" fillId="0" borderId="0" applyNumberFormat="0" applyFill="0" applyBorder="0" applyAlignment="0" applyProtection="0"/>
  </cellStyleXfs>
  <cellXfs count="234">
    <xf numFmtId="0" fontId="0" fillId="0" borderId="0" xfId="0"/>
    <xf numFmtId="0" fontId="4" fillId="0" borderId="0" xfId="0" applyFont="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8" xfId="0" applyFont="1" applyBorder="1"/>
    <xf numFmtId="0" fontId="4" fillId="0" borderId="9" xfId="0" applyFont="1" applyBorder="1"/>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6" xfId="0" applyFont="1" applyBorder="1" applyAlignment="1">
      <alignment vertical="center" wrapText="1"/>
    </xf>
    <xf numFmtId="0" fontId="4" fillId="3" borderId="6" xfId="0" applyFont="1" applyFill="1" applyBorder="1" applyAlignment="1">
      <alignment vertical="center" textRotation="90" wrapText="1"/>
    </xf>
    <xf numFmtId="0" fontId="4" fillId="4" borderId="10" xfId="0" applyFont="1" applyFill="1" applyBorder="1" applyAlignment="1">
      <alignment vertical="center"/>
    </xf>
    <xf numFmtId="0" fontId="4" fillId="4" borderId="6" xfId="0" applyFont="1" applyFill="1" applyBorder="1" applyAlignment="1">
      <alignment vertical="center" wrapText="1"/>
    </xf>
    <xf numFmtId="0" fontId="4" fillId="4" borderId="6" xfId="0" applyFont="1" applyFill="1" applyBorder="1" applyAlignment="1">
      <alignment wrapText="1"/>
    </xf>
    <xf numFmtId="0" fontId="4" fillId="4" borderId="11" xfId="0" applyFont="1" applyFill="1" applyBorder="1" applyAlignment="1">
      <alignment vertical="center"/>
    </xf>
    <xf numFmtId="0" fontId="4" fillId="4" borderId="12" xfId="0" applyFont="1" applyFill="1" applyBorder="1" applyAlignment="1">
      <alignment vertical="center"/>
    </xf>
    <xf numFmtId="0" fontId="0" fillId="0" borderId="12" xfId="0" applyBorder="1"/>
    <xf numFmtId="0" fontId="4" fillId="6" borderId="10" xfId="0" applyFont="1" applyFill="1" applyBorder="1" applyAlignment="1">
      <alignment vertical="center" wrapText="1"/>
    </xf>
    <xf numFmtId="0" fontId="4" fillId="6" borderId="12" xfId="0" applyFont="1" applyFill="1" applyBorder="1" applyAlignment="1">
      <alignment vertical="center" wrapText="1"/>
    </xf>
    <xf numFmtId="0" fontId="4" fillId="6" borderId="10" xfId="0" applyFont="1" applyFill="1" applyBorder="1" applyAlignment="1">
      <alignment wrapText="1"/>
    </xf>
    <xf numFmtId="0" fontId="4" fillId="5" borderId="6" xfId="0" applyFont="1" applyFill="1" applyBorder="1" applyAlignment="1">
      <alignment vertical="center" textRotation="90" wrapText="1"/>
    </xf>
    <xf numFmtId="0" fontId="4" fillId="6" borderId="6" xfId="0" applyFont="1" applyFill="1" applyBorder="1" applyAlignment="1">
      <alignment vertical="center" wrapText="1"/>
    </xf>
    <xf numFmtId="0" fontId="4" fillId="6" borderId="6" xfId="0" applyFont="1" applyFill="1" applyBorder="1" applyAlignment="1">
      <alignment wrapText="1"/>
    </xf>
    <xf numFmtId="0" fontId="4" fillId="6" borderId="11" xfId="0" applyFont="1" applyFill="1" applyBorder="1" applyAlignment="1">
      <alignment vertical="center" wrapText="1"/>
    </xf>
    <xf numFmtId="0" fontId="4" fillId="7" borderId="6" xfId="0" applyFont="1" applyFill="1" applyBorder="1" applyAlignment="1">
      <alignment vertical="center" textRotation="90" wrapText="1"/>
    </xf>
    <xf numFmtId="0" fontId="4" fillId="8" borderId="6" xfId="0" applyFont="1" applyFill="1" applyBorder="1" applyAlignment="1">
      <alignment vertical="center" wrapText="1"/>
    </xf>
    <xf numFmtId="0" fontId="4" fillId="8" borderId="6" xfId="0" applyFont="1" applyFill="1" applyBorder="1" applyAlignment="1">
      <alignment wrapText="1"/>
    </xf>
    <xf numFmtId="0" fontId="4" fillId="9" borderId="13" xfId="0" applyFont="1" applyFill="1" applyBorder="1" applyAlignment="1">
      <alignment textRotation="90" wrapText="1"/>
    </xf>
    <xf numFmtId="0" fontId="4" fillId="10" borderId="13" xfId="0" applyFont="1" applyFill="1" applyBorder="1" applyAlignment="1">
      <alignment vertical="center" wrapText="1"/>
    </xf>
    <xf numFmtId="0" fontId="4" fillId="10" borderId="13" xfId="0" applyFont="1" applyFill="1" applyBorder="1" applyAlignment="1">
      <alignment wrapText="1"/>
    </xf>
    <xf numFmtId="0" fontId="4" fillId="10" borderId="14" xfId="0" applyFont="1" applyFill="1" applyBorder="1" applyAlignment="1">
      <alignment wrapText="1"/>
    </xf>
    <xf numFmtId="0" fontId="0" fillId="10" borderId="15" xfId="0" applyFill="1" applyBorder="1" applyAlignment="1">
      <alignment wrapText="1"/>
    </xf>
    <xf numFmtId="0" fontId="4" fillId="10" borderId="15" xfId="0" applyFont="1" applyFill="1" applyBorder="1" applyAlignment="1">
      <alignment wrapText="1"/>
    </xf>
    <xf numFmtId="0" fontId="4" fillId="10" borderId="16" xfId="0" applyFont="1" applyFill="1" applyBorder="1" applyAlignment="1">
      <alignment wrapText="1"/>
    </xf>
    <xf numFmtId="0" fontId="4" fillId="4" borderId="10" xfId="0" applyFont="1" applyFill="1" applyBorder="1" applyAlignment="1">
      <alignment wrapText="1"/>
    </xf>
    <xf numFmtId="0" fontId="4" fillId="4" borderId="11" xfId="0" applyFont="1" applyFill="1" applyBorder="1" applyAlignment="1">
      <alignment wrapText="1"/>
    </xf>
    <xf numFmtId="0" fontId="4" fillId="4" borderId="12" xfId="0" applyFont="1" applyFill="1" applyBorder="1" applyAlignment="1">
      <alignment wrapText="1"/>
    </xf>
    <xf numFmtId="0" fontId="4" fillId="6" borderId="11" xfId="0" applyFont="1" applyFill="1" applyBorder="1" applyAlignment="1">
      <alignment wrapText="1"/>
    </xf>
    <xf numFmtId="0" fontId="4" fillId="6" borderId="12" xfId="0" applyFont="1" applyFill="1" applyBorder="1" applyAlignment="1">
      <alignment wrapText="1"/>
    </xf>
    <xf numFmtId="0" fontId="4" fillId="8" borderId="10" xfId="0" applyFont="1" applyFill="1" applyBorder="1" applyAlignment="1">
      <alignment vertical="center" wrapText="1"/>
    </xf>
    <xf numFmtId="0" fontId="4" fillId="8" borderId="10" xfId="0" applyFont="1" applyFill="1" applyBorder="1" applyAlignment="1">
      <alignment wrapText="1"/>
    </xf>
    <xf numFmtId="0" fontId="4" fillId="8" borderId="12" xfId="0" applyFont="1" applyFill="1" applyBorder="1" applyAlignment="1">
      <alignment wrapText="1"/>
    </xf>
    <xf numFmtId="0" fontId="3" fillId="0" borderId="6" xfId="0" applyFont="1" applyBorder="1" applyAlignment="1">
      <alignment horizontal="center" vertical="center" wrapText="1"/>
    </xf>
    <xf numFmtId="0" fontId="4" fillId="8" borderId="12" xfId="0" applyFont="1" applyFill="1" applyBorder="1" applyAlignment="1">
      <alignment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18" xfId="0" applyFont="1" applyFill="1" applyBorder="1" applyAlignment="1">
      <alignment wrapText="1"/>
    </xf>
    <xf numFmtId="0" fontId="4" fillId="12" borderId="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0" fillId="0" borderId="6" xfId="0" applyBorder="1"/>
    <xf numFmtId="0" fontId="0" fillId="15" borderId="6" xfId="0" applyFill="1" applyBorder="1" applyAlignment="1">
      <alignment horizontal="center" vertical="center" wrapText="1"/>
    </xf>
    <xf numFmtId="0" fontId="0" fillId="15" borderId="6" xfId="0" applyFill="1" applyBorder="1" applyAlignment="1">
      <alignment vertical="center"/>
    </xf>
    <xf numFmtId="166" fontId="0" fillId="15" borderId="6" xfId="3" applyFont="1" applyFill="1" applyBorder="1" applyAlignment="1">
      <alignment horizontal="center" vertical="center"/>
    </xf>
    <xf numFmtId="0" fontId="4" fillId="16" borderId="6" xfId="0" applyFont="1" applyFill="1" applyBorder="1" applyAlignment="1">
      <alignment horizontal="center" vertical="center" wrapText="1"/>
    </xf>
    <xf numFmtId="0" fontId="6" fillId="0" borderId="0" xfId="0" applyFont="1" applyAlignment="1">
      <alignment vertical="center" wrapText="1"/>
    </xf>
    <xf numFmtId="0" fontId="0" fillId="0" borderId="0" xfId="0" applyNumberFormat="1"/>
    <xf numFmtId="0" fontId="0" fillId="0" borderId="6" xfId="0" applyBorder="1" applyAlignment="1"/>
    <xf numFmtId="164" fontId="0" fillId="0" borderId="6" xfId="0" applyNumberFormat="1" applyBorder="1" applyAlignment="1"/>
    <xf numFmtId="166" fontId="0" fillId="0" borderId="6" xfId="3" applyFont="1" applyBorder="1" applyAlignment="1"/>
    <xf numFmtId="0" fontId="7" fillId="0" borderId="6" xfId="0" applyFont="1" applyBorder="1" applyAlignment="1">
      <alignment vertical="center" wrapText="1"/>
    </xf>
    <xf numFmtId="0" fontId="2" fillId="15" borderId="6" xfId="0" applyFont="1" applyFill="1" applyBorder="1" applyAlignment="1"/>
    <xf numFmtId="166" fontId="0" fillId="0" borderId="6" xfId="0" applyNumberFormat="1" applyBorder="1"/>
    <xf numFmtId="0" fontId="2" fillId="17" borderId="6" xfId="0" applyFont="1" applyFill="1" applyBorder="1"/>
    <xf numFmtId="0" fontId="2" fillId="15" borderId="19" xfId="0" applyFont="1" applyFill="1" applyBorder="1" applyAlignment="1"/>
    <xf numFmtId="0" fontId="2" fillId="14" borderId="6" xfId="0" applyFont="1" applyFill="1" applyBorder="1"/>
    <xf numFmtId="1" fontId="0" fillId="15" borderId="6" xfId="3" applyNumberFormat="1" applyFont="1" applyFill="1" applyBorder="1" applyAlignment="1">
      <alignment horizontal="center" vertical="center"/>
    </xf>
    <xf numFmtId="169" fontId="0" fillId="0" borderId="6" xfId="0" applyNumberFormat="1" applyBorder="1" applyAlignment="1"/>
    <xf numFmtId="0" fontId="3" fillId="18" borderId="11" xfId="0" applyFont="1" applyFill="1" applyBorder="1" applyAlignment="1">
      <alignment horizontal="center" vertical="center" wrapText="1"/>
    </xf>
    <xf numFmtId="0" fontId="0" fillId="4" borderId="11" xfId="0" applyFont="1" applyFill="1" applyBorder="1" applyAlignment="1">
      <alignment wrapText="1"/>
    </xf>
    <xf numFmtId="0" fontId="0" fillId="10" borderId="15" xfId="0" applyFont="1" applyFill="1" applyBorder="1" applyAlignment="1">
      <alignment wrapText="1"/>
    </xf>
    <xf numFmtId="0" fontId="4" fillId="15" borderId="6" xfId="0" applyFont="1" applyFill="1" applyBorder="1" applyAlignment="1">
      <alignment vertical="center" wrapText="1"/>
    </xf>
    <xf numFmtId="0" fontId="0" fillId="15" borderId="6" xfId="0" applyFont="1" applyFill="1" applyBorder="1" applyAlignment="1">
      <alignment horizontal="center" vertical="center" wrapText="1"/>
    </xf>
    <xf numFmtId="0" fontId="0" fillId="0" borderId="19" xfId="0" applyBorder="1"/>
    <xf numFmtId="0" fontId="8" fillId="19" borderId="6" xfId="0" applyFont="1" applyFill="1" applyBorder="1"/>
    <xf numFmtId="0" fontId="0" fillId="0" borderId="23" xfId="0" applyBorder="1"/>
    <xf numFmtId="0" fontId="8" fillId="19" borderId="6" xfId="0" applyFont="1" applyFill="1" applyBorder="1" applyAlignment="1">
      <alignment horizontal="center"/>
    </xf>
    <xf numFmtId="0" fontId="11" fillId="19" borderId="6" xfId="4" applyFont="1" applyFill="1" applyBorder="1" applyAlignment="1">
      <alignment horizontal="center"/>
    </xf>
    <xf numFmtId="0" fontId="0" fillId="0" borderId="0" xfId="0" applyBorder="1"/>
    <xf numFmtId="0" fontId="0" fillId="0" borderId="0" xfId="0" pivotButton="1"/>
    <xf numFmtId="0" fontId="0" fillId="0" borderId="0" xfId="0" applyAlignment="1">
      <alignment horizontal="left"/>
    </xf>
    <xf numFmtId="0" fontId="4" fillId="4" borderId="19"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0" fillId="15" borderId="19" xfId="0" applyFill="1" applyBorder="1" applyAlignment="1">
      <alignment horizontal="center" vertical="center"/>
    </xf>
    <xf numFmtId="166" fontId="4" fillId="6" borderId="6" xfId="3" applyFont="1" applyFill="1" applyBorder="1" applyAlignment="1">
      <alignment vertical="center" wrapText="1"/>
    </xf>
    <xf numFmtId="167" fontId="4" fillId="4" borderId="6" xfId="1" applyFont="1" applyFill="1" applyBorder="1" applyAlignment="1">
      <alignment horizontal="center" vertical="center" wrapText="1"/>
    </xf>
    <xf numFmtId="0" fontId="4" fillId="4" borderId="6" xfId="0" applyFont="1" applyFill="1" applyBorder="1" applyAlignment="1">
      <alignment horizontal="center" vertical="center" wrapText="1"/>
    </xf>
    <xf numFmtId="1" fontId="4" fillId="4" borderId="6" xfId="0" applyNumberFormat="1" applyFont="1" applyFill="1" applyBorder="1" applyAlignment="1">
      <alignment horizontal="center" vertical="center" wrapText="1"/>
    </xf>
    <xf numFmtId="3" fontId="4" fillId="4" borderId="6" xfId="0" applyNumberFormat="1" applyFont="1" applyFill="1" applyBorder="1" applyAlignment="1">
      <alignment horizontal="center" vertical="center" wrapText="1"/>
    </xf>
    <xf numFmtId="1" fontId="4" fillId="6" borderId="6" xfId="0" applyNumberFormat="1" applyFont="1" applyFill="1" applyBorder="1" applyAlignment="1">
      <alignment horizontal="center" vertical="center" wrapText="1"/>
    </xf>
    <xf numFmtId="1" fontId="4" fillId="6" borderId="6" xfId="3" applyNumberFormat="1" applyFont="1" applyFill="1" applyBorder="1" applyAlignment="1">
      <alignment horizontal="center" vertical="center" wrapText="1"/>
    </xf>
    <xf numFmtId="1" fontId="4" fillId="8" borderId="6" xfId="0" applyNumberFormat="1" applyFont="1" applyFill="1" applyBorder="1" applyAlignment="1">
      <alignment horizontal="center" vertical="center" wrapText="1"/>
    </xf>
    <xf numFmtId="165" fontId="4" fillId="8" borderId="6" xfId="0" applyNumberFormat="1" applyFont="1" applyFill="1" applyBorder="1" applyAlignment="1">
      <alignment horizontal="center" vertical="center" wrapText="1"/>
    </xf>
    <xf numFmtId="170" fontId="4" fillId="4" borderId="6" xfId="2" applyNumberFormat="1" applyFont="1" applyFill="1" applyBorder="1" applyAlignment="1">
      <alignment horizontal="center" vertical="center" wrapText="1"/>
    </xf>
    <xf numFmtId="166" fontId="4" fillId="15" borderId="6" xfId="3" applyFont="1" applyFill="1" applyBorder="1" applyAlignment="1">
      <alignment horizontal="center" vertical="center"/>
    </xf>
    <xf numFmtId="1" fontId="4" fillId="15" borderId="6" xfId="3" applyNumberFormat="1" applyFont="1" applyFill="1" applyBorder="1" applyAlignment="1">
      <alignment horizontal="center" vertical="center"/>
    </xf>
    <xf numFmtId="164" fontId="4" fillId="6" borderId="6" xfId="0" applyNumberFormat="1" applyFont="1" applyFill="1" applyBorder="1" applyAlignment="1">
      <alignment horizontal="center" vertical="center" wrapText="1"/>
    </xf>
    <xf numFmtId="167" fontId="4" fillId="8" borderId="6" xfId="1" applyFont="1" applyFill="1" applyBorder="1" applyAlignment="1">
      <alignment horizontal="center" vertical="center" wrapText="1"/>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0" fillId="15" borderId="6" xfId="0" applyFill="1" applyBorder="1" applyAlignment="1">
      <alignment horizontal="center" vertical="center"/>
    </xf>
    <xf numFmtId="0" fontId="4" fillId="11" borderId="6"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0" fillId="10" borderId="15" xfId="0" applyFill="1" applyBorder="1" applyAlignment="1">
      <alignment horizontal="center" vertical="center" wrapText="1"/>
    </xf>
    <xf numFmtId="0" fontId="0" fillId="0" borderId="19" xfId="0" applyFill="1" applyBorder="1"/>
    <xf numFmtId="0" fontId="2" fillId="15" borderId="20" xfId="0" applyFont="1" applyFill="1" applyBorder="1" applyAlignment="1"/>
    <xf numFmtId="0" fontId="7" fillId="0" borderId="20" xfId="0" applyFont="1" applyBorder="1" applyAlignment="1">
      <alignment vertical="center" wrapText="1"/>
    </xf>
    <xf numFmtId="0" fontId="0" fillId="0" borderId="10" xfId="0" applyBorder="1" applyAlignment="1">
      <alignment horizontal="left"/>
    </xf>
    <xf numFmtId="0" fontId="0" fillId="0" borderId="6" xfId="0" applyBorder="1" applyAlignment="1">
      <alignment horizontal="left"/>
    </xf>
    <xf numFmtId="0" fontId="0" fillId="0" borderId="11" xfId="0" applyBorder="1" applyAlignment="1">
      <alignment horizontal="left"/>
    </xf>
    <xf numFmtId="0" fontId="4" fillId="0" borderId="19" xfId="0" applyFont="1" applyBorder="1"/>
    <xf numFmtId="0" fontId="4" fillId="0" borderId="31" xfId="0" applyFont="1" applyBorder="1"/>
    <xf numFmtId="0" fontId="2" fillId="20" borderId="6" xfId="0" applyFont="1" applyFill="1" applyBorder="1"/>
    <xf numFmtId="0" fontId="4" fillId="21" borderId="19" xfId="0" applyFont="1" applyFill="1" applyBorder="1" applyAlignment="1">
      <alignment horizontal="center" vertical="center" wrapText="1"/>
    </xf>
    <xf numFmtId="0" fontId="0" fillId="19" borderId="19" xfId="0" applyFill="1" applyBorder="1" applyAlignment="1">
      <alignment horizontal="center" vertical="center"/>
    </xf>
    <xf numFmtId="14" fontId="4" fillId="0" borderId="5" xfId="0" applyNumberFormat="1" applyFont="1" applyBorder="1" applyAlignment="1">
      <alignment horizontal="center"/>
    </xf>
    <xf numFmtId="0" fontId="4" fillId="0" borderId="6" xfId="0" applyFont="1" applyBorder="1" applyAlignment="1">
      <alignment horizontal="center"/>
    </xf>
    <xf numFmtId="0" fontId="4" fillId="0" borderId="19" xfId="0" applyFont="1" applyBorder="1" applyAlignment="1">
      <alignment horizontal="center"/>
    </xf>
    <xf numFmtId="0" fontId="4" fillId="0" borderId="6" xfId="0" applyFont="1" applyFill="1" applyBorder="1" applyAlignment="1">
      <alignment horizontal="center"/>
    </xf>
    <xf numFmtId="14" fontId="4" fillId="0" borderId="6" xfId="0" applyNumberFormat="1" applyFont="1" applyBorder="1" applyAlignment="1">
      <alignment horizontal="center"/>
    </xf>
    <xf numFmtId="166" fontId="4" fillId="0" borderId="6" xfId="3" applyFont="1" applyBorder="1" applyAlignment="1">
      <alignment horizontal="center"/>
    </xf>
    <xf numFmtId="0" fontId="0" fillId="0" borderId="6" xfId="0"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4" fillId="6" borderId="10" xfId="0" applyFont="1" applyFill="1" applyBorder="1" applyAlignment="1">
      <alignment wrapText="1"/>
    </xf>
    <xf numFmtId="0" fontId="4" fillId="6" borderId="12" xfId="0" applyFont="1" applyFill="1" applyBorder="1" applyAlignment="1">
      <alignment wrapText="1"/>
    </xf>
    <xf numFmtId="0" fontId="4" fillId="5" borderId="10" xfId="0" applyFont="1" applyFill="1" applyBorder="1" applyAlignment="1">
      <alignment vertical="center" textRotation="90" wrapText="1"/>
    </xf>
    <xf numFmtId="0" fontId="4" fillId="5" borderId="11" xfId="0" applyFont="1" applyFill="1" applyBorder="1" applyAlignment="1">
      <alignment vertical="center" textRotation="90" wrapText="1"/>
    </xf>
    <xf numFmtId="0" fontId="4" fillId="5" borderId="12" xfId="0" applyFont="1" applyFill="1" applyBorder="1" applyAlignment="1">
      <alignment vertical="center" textRotation="90" wrapText="1"/>
    </xf>
    <xf numFmtId="0" fontId="4" fillId="6" borderId="10" xfId="0" applyFont="1" applyFill="1" applyBorder="1" applyAlignment="1">
      <alignment vertical="center" wrapText="1"/>
    </xf>
    <xf numFmtId="0" fontId="4" fillId="6" borderId="11" xfId="0" applyFont="1" applyFill="1" applyBorder="1" applyAlignment="1">
      <alignment vertical="center" wrapText="1"/>
    </xf>
    <xf numFmtId="0" fontId="4" fillId="6" borderId="11" xfId="0" applyFont="1" applyFill="1" applyBorder="1" applyAlignment="1">
      <alignment wrapText="1"/>
    </xf>
    <xf numFmtId="0" fontId="4" fillId="6" borderId="12" xfId="0" applyFont="1" applyFill="1" applyBorder="1" applyAlignment="1">
      <alignment vertical="center" wrapText="1"/>
    </xf>
    <xf numFmtId="0" fontId="4" fillId="10" borderId="14" xfId="0" applyFont="1" applyFill="1" applyBorder="1" applyAlignment="1">
      <alignment wrapText="1"/>
    </xf>
    <xf numFmtId="0" fontId="4" fillId="10" borderId="15" xfId="0" applyFont="1" applyFill="1" applyBorder="1" applyAlignment="1">
      <alignment wrapText="1"/>
    </xf>
    <xf numFmtId="0" fontId="4" fillId="10" borderId="16" xfId="0" applyFont="1" applyFill="1" applyBorder="1" applyAlignment="1">
      <alignment wrapText="1"/>
    </xf>
    <xf numFmtId="0" fontId="4" fillId="9" borderId="14" xfId="0" applyFont="1" applyFill="1" applyBorder="1" applyAlignment="1">
      <alignment textRotation="90" wrapText="1"/>
    </xf>
    <xf numFmtId="0" fontId="4" fillId="9" borderId="15" xfId="0" applyFont="1" applyFill="1" applyBorder="1" applyAlignment="1">
      <alignment textRotation="90" wrapText="1"/>
    </xf>
    <xf numFmtId="0" fontId="4" fillId="9" borderId="16" xfId="0" applyFont="1" applyFill="1" applyBorder="1" applyAlignment="1">
      <alignment textRotation="90" wrapText="1"/>
    </xf>
    <xf numFmtId="0" fontId="4" fillId="10" borderId="14" xfId="0" applyFont="1" applyFill="1" applyBorder="1" applyAlignment="1">
      <alignment vertical="center" wrapText="1"/>
    </xf>
    <xf numFmtId="0" fontId="4" fillId="10" borderId="15" xfId="0" applyFont="1" applyFill="1" applyBorder="1" applyAlignment="1">
      <alignment vertical="center" wrapText="1"/>
    </xf>
    <xf numFmtId="0" fontId="4" fillId="10" borderId="16" xfId="0" applyFont="1" applyFill="1" applyBorder="1" applyAlignment="1">
      <alignment vertical="center" wrapText="1"/>
    </xf>
    <xf numFmtId="0" fontId="4" fillId="21" borderId="24" xfId="0" applyFont="1" applyFill="1" applyBorder="1" applyAlignment="1">
      <alignment horizontal="center" vertical="center" wrapText="1"/>
    </xf>
    <xf numFmtId="0" fontId="4" fillId="21" borderId="25"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4" fillId="21" borderId="22" xfId="0" applyFont="1" applyFill="1" applyBorder="1" applyAlignment="1">
      <alignment horizontal="center" vertical="center" wrapText="1"/>
    </xf>
    <xf numFmtId="0" fontId="4" fillId="21" borderId="18" xfId="0" applyFont="1" applyFill="1" applyBorder="1" applyAlignment="1">
      <alignment horizontal="center" vertical="center" wrapText="1"/>
    </xf>
    <xf numFmtId="0" fontId="4" fillId="21" borderId="23"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1" fontId="4" fillId="4" borderId="10" xfId="0" applyNumberFormat="1" applyFont="1" applyFill="1" applyBorder="1" applyAlignment="1">
      <alignment horizontal="center" vertical="center" wrapText="1"/>
    </xf>
    <xf numFmtId="1" fontId="4" fillId="4" borderId="11" xfId="0" applyNumberFormat="1" applyFont="1" applyFill="1" applyBorder="1" applyAlignment="1">
      <alignment horizontal="center" vertical="center" wrapText="1"/>
    </xf>
    <xf numFmtId="1" fontId="4" fillId="4" borderId="12" xfId="0" applyNumberFormat="1"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1" fontId="4" fillId="6" borderId="10" xfId="0" applyNumberFormat="1" applyFont="1" applyFill="1" applyBorder="1" applyAlignment="1">
      <alignment horizontal="center" vertical="center" wrapText="1"/>
    </xf>
    <xf numFmtId="1" fontId="4" fillId="6" borderId="11" xfId="0" applyNumberFormat="1" applyFont="1" applyFill="1" applyBorder="1" applyAlignment="1">
      <alignment horizontal="center" vertical="center" wrapText="1"/>
    </xf>
    <xf numFmtId="1" fontId="4" fillId="6" borderId="12" xfId="0" applyNumberFormat="1" applyFont="1" applyFill="1" applyBorder="1" applyAlignment="1">
      <alignment horizontal="center" vertical="center" wrapText="1"/>
    </xf>
    <xf numFmtId="164" fontId="4" fillId="6" borderId="10" xfId="0" applyNumberFormat="1" applyFont="1" applyFill="1" applyBorder="1" applyAlignment="1">
      <alignment horizontal="center" vertical="center" wrapText="1"/>
    </xf>
    <xf numFmtId="164" fontId="4" fillId="6" borderId="11" xfId="0" applyNumberFormat="1" applyFont="1" applyFill="1" applyBorder="1" applyAlignment="1">
      <alignment horizontal="center" vertical="center" wrapText="1"/>
    </xf>
    <xf numFmtId="164" fontId="4" fillId="6" borderId="12" xfId="0" applyNumberFormat="1"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26" xfId="0" applyFont="1" applyFill="1" applyBorder="1" applyAlignment="1">
      <alignment horizontal="center" vertical="center" wrapText="1"/>
    </xf>
    <xf numFmtId="1" fontId="4" fillId="10" borderId="14" xfId="1" applyNumberFormat="1" applyFont="1" applyFill="1" applyBorder="1" applyAlignment="1">
      <alignment horizontal="center" vertical="center" wrapText="1"/>
    </xf>
    <xf numFmtId="1" fontId="4" fillId="10" borderId="15" xfId="0" applyNumberFormat="1" applyFont="1" applyFill="1" applyBorder="1" applyAlignment="1">
      <alignment horizontal="center" vertical="center" wrapText="1"/>
    </xf>
    <xf numFmtId="0" fontId="4" fillId="10" borderId="27" xfId="0" applyFont="1" applyFill="1" applyBorder="1" applyAlignment="1">
      <alignment horizontal="center" vertical="center" wrapText="1"/>
    </xf>
    <xf numFmtId="1" fontId="4" fillId="10" borderId="17" xfId="0" applyNumberFormat="1" applyFont="1" applyFill="1" applyBorder="1" applyAlignment="1">
      <alignment horizontal="center" vertical="center" wrapText="1"/>
    </xf>
    <xf numFmtId="1" fontId="4" fillId="10" borderId="16" xfId="0" applyNumberFormat="1" applyFont="1" applyFill="1" applyBorder="1" applyAlignment="1">
      <alignment horizontal="center" vertical="center" wrapText="1"/>
    </xf>
    <xf numFmtId="0" fontId="4" fillId="9" borderId="17" xfId="0" applyFont="1" applyFill="1" applyBorder="1" applyAlignment="1">
      <alignment horizontal="center" textRotation="90" wrapText="1"/>
    </xf>
    <xf numFmtId="0" fontId="4" fillId="9" borderId="15" xfId="0" applyFont="1" applyFill="1" applyBorder="1" applyAlignment="1">
      <alignment horizontal="center" textRotation="90" wrapText="1"/>
    </xf>
    <xf numFmtId="0" fontId="4" fillId="3" borderId="10" xfId="0" applyFont="1" applyFill="1" applyBorder="1" applyAlignment="1">
      <alignment horizontal="center" vertical="center" textRotation="90" wrapText="1"/>
    </xf>
    <xf numFmtId="0" fontId="4" fillId="3" borderId="11" xfId="0" applyFont="1" applyFill="1" applyBorder="1" applyAlignment="1">
      <alignment horizontal="center" vertical="center" textRotation="90" wrapText="1"/>
    </xf>
    <xf numFmtId="0" fontId="4" fillId="3" borderId="12" xfId="0" applyFont="1" applyFill="1" applyBorder="1" applyAlignment="1">
      <alignment horizontal="center" vertical="center" textRotation="90" wrapText="1"/>
    </xf>
    <xf numFmtId="0" fontId="4" fillId="10" borderId="21" xfId="0" applyFont="1" applyFill="1" applyBorder="1" applyAlignment="1">
      <alignment horizontal="center" vertical="center" wrapText="1"/>
    </xf>
    <xf numFmtId="164" fontId="4" fillId="4" borderId="10" xfId="0" applyNumberFormat="1" applyFont="1" applyFill="1" applyBorder="1" applyAlignment="1">
      <alignment horizontal="center" vertical="center" wrapText="1"/>
    </xf>
    <xf numFmtId="164" fontId="4" fillId="4" borderId="11" xfId="0" applyNumberFormat="1" applyFont="1" applyFill="1" applyBorder="1" applyAlignment="1">
      <alignment horizontal="center" vertical="center" wrapText="1"/>
    </xf>
    <xf numFmtId="164" fontId="4" fillId="4" borderId="12" xfId="0" applyNumberFormat="1" applyFont="1" applyFill="1" applyBorder="1" applyAlignment="1">
      <alignment horizontal="center" vertical="center" wrapText="1"/>
    </xf>
    <xf numFmtId="165" fontId="4" fillId="4" borderId="10" xfId="0" applyNumberFormat="1" applyFont="1" applyFill="1" applyBorder="1" applyAlignment="1">
      <alignment horizontal="center" vertical="center" wrapText="1"/>
    </xf>
    <xf numFmtId="165" fontId="4" fillId="4" borderId="11" xfId="0" applyNumberFormat="1" applyFont="1" applyFill="1" applyBorder="1" applyAlignment="1">
      <alignment horizontal="center" vertical="center" wrapText="1"/>
    </xf>
    <xf numFmtId="165" fontId="4" fillId="4" borderId="12" xfId="0" applyNumberFormat="1" applyFont="1" applyFill="1" applyBorder="1" applyAlignment="1">
      <alignment horizontal="center" vertical="center" wrapText="1"/>
    </xf>
    <xf numFmtId="0" fontId="2" fillId="14" borderId="6" xfId="0" applyFont="1" applyFill="1" applyBorder="1" applyAlignment="1">
      <alignment horizontal="center"/>
    </xf>
    <xf numFmtId="0" fontId="4" fillId="21" borderId="27" xfId="0" applyFont="1" applyFill="1" applyBorder="1" applyAlignment="1">
      <alignment horizontal="center" vertical="center" wrapText="1"/>
    </xf>
    <xf numFmtId="165" fontId="4" fillId="8" borderId="10" xfId="0" applyNumberFormat="1" applyFont="1" applyFill="1" applyBorder="1" applyAlignment="1">
      <alignment horizontal="center" vertical="center" wrapText="1"/>
    </xf>
    <xf numFmtId="165" fontId="4" fillId="8" borderId="12" xfId="0" applyNumberFormat="1" applyFont="1" applyFill="1" applyBorder="1" applyAlignment="1">
      <alignment horizontal="center" vertical="center" wrapText="1"/>
    </xf>
    <xf numFmtId="165" fontId="4" fillId="10" borderId="17" xfId="0" applyNumberFormat="1" applyFont="1" applyFill="1" applyBorder="1" applyAlignment="1">
      <alignment horizontal="center" vertical="center" wrapText="1"/>
    </xf>
    <xf numFmtId="165" fontId="4" fillId="10" borderId="15" xfId="0" applyNumberFormat="1" applyFont="1" applyFill="1" applyBorder="1" applyAlignment="1">
      <alignment horizontal="center" vertical="center" wrapText="1"/>
    </xf>
    <xf numFmtId="165" fontId="4" fillId="10" borderId="16" xfId="0" applyNumberFormat="1"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6" borderId="22"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23" xfId="0" applyFont="1" applyFill="1" applyBorder="1" applyAlignment="1">
      <alignment horizontal="center" vertical="center" wrapText="1"/>
    </xf>
    <xf numFmtId="1" fontId="4" fillId="8" borderId="10" xfId="0" applyNumberFormat="1" applyFont="1" applyFill="1" applyBorder="1" applyAlignment="1">
      <alignment horizontal="center" vertical="center" wrapText="1"/>
    </xf>
    <xf numFmtId="1" fontId="4" fillId="8" borderId="12" xfId="0" applyNumberFormat="1"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4" fillId="7" borderId="10" xfId="0" applyFont="1" applyFill="1" applyBorder="1" applyAlignment="1">
      <alignment horizontal="center" vertical="center" textRotation="90" wrapText="1"/>
    </xf>
    <xf numFmtId="0" fontId="4" fillId="7" borderId="11" xfId="0" applyFont="1" applyFill="1" applyBorder="1" applyAlignment="1">
      <alignment horizontal="center" vertical="center" textRotation="90" wrapText="1"/>
    </xf>
    <xf numFmtId="0" fontId="4" fillId="7" borderId="12" xfId="0" applyFont="1" applyFill="1" applyBorder="1" applyAlignment="1">
      <alignment horizontal="center" vertical="center" textRotation="90" wrapText="1"/>
    </xf>
    <xf numFmtId="0" fontId="4" fillId="8" borderId="10" xfId="0" applyFont="1" applyFill="1" applyBorder="1" applyAlignment="1">
      <alignment horizontal="center" vertical="center" wrapText="1"/>
    </xf>
    <xf numFmtId="0" fontId="4" fillId="8" borderId="12" xfId="0" applyFont="1" applyFill="1" applyBorder="1" applyAlignment="1">
      <alignment horizontal="center" vertical="center" wrapText="1"/>
    </xf>
  </cellXfs>
  <cellStyles count="5">
    <cellStyle name="Hipervínculo" xfId="4" builtinId="8"/>
    <cellStyle name="Millares [0]" xfId="1" builtinId="6"/>
    <cellStyle name="Moneda" xfId="2"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HP Inc." refreshedDate="43946.401373032408" createdVersion="6" refreshedVersion="6" minRefreshableVersion="3" recordCount="66">
  <cacheSource type="worksheet">
    <worksheetSource ref="J15:M81" sheet="Emergencia Covid 19"/>
  </cacheSource>
  <cacheFields count="4">
    <cacheField name="Respuesta Covid" numFmtId="0">
      <sharedItems containsBlank="1" longText="1"/>
    </cacheField>
    <cacheField name="Pesos COL" numFmtId="0">
      <sharedItems containsBlank="1" containsMixedTypes="1" containsNumber="1" containsInteger="1" minValue="0" maxValue="872063273"/>
    </cacheField>
    <cacheField name="EUROS" numFmtId="0">
      <sharedItems containsBlank="1" containsMixedTypes="1" containsNumber="1" containsInteger="1" minValue="37500" maxValue="37500"/>
    </cacheField>
    <cacheField name="Estado de la solicitud a la agencia." numFmtId="0">
      <sharedItems containsBlank="1" count="7">
        <s v="Aprobado"/>
        <m/>
        <s v="Pendiente aprobación"/>
        <s v="No aplica"/>
        <s v="En proceso"/>
        <s v="Entregado"/>
        <s v="Pendiente información"/>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Inc." refreshedDate="43946.449029745374" createdVersion="6" refreshedVersion="6" minRefreshableVersion="3" recordCount="66">
  <cacheSource type="worksheet">
    <worksheetSource ref="F15:G81" sheet="Emergencia Covid 19"/>
  </cacheSource>
  <cacheFields count="2">
    <cacheField name="Estado" numFmtId="0">
      <sharedItems containsBlank="1"/>
    </cacheField>
    <cacheField name="Jurisdicción Eclesiastica" numFmtId="0">
      <sharedItems containsBlank="1" count="9">
        <m/>
        <s v="Diócesis de Garzón"/>
        <s v="Arquidiócesis de Florencia"/>
        <s v="Diócesis de Riohacha"/>
        <s v="Diócesis de Quibdó"/>
        <s v="Diócesis de Tumaco"/>
        <s v="Diócesis de San Vicente del Caguán"/>
        <s v="Arquidiócesis de Florencia-Diócesis de Mocoa-Sibundoy"/>
        <s v="Vicariato apostólico de Puerto Carreñ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
  <r>
    <s v="Redistribución presupuestal de $86.881.742, la ejecución de este presupuesto se destinará para apoyar a los integrantes de las Iniciativas Locales de Paz (ILP) en temas de: 1. Seguridad alimentaria para la adquisición de mercados que contemplan los alimentos de la canasta básica familiar, bonos de consumo para ser canjeados por alimentos en almacenes de cadena o cadenas de para la prevención, higiene y autocuidado frente al Covid-19.abastecimiento. 2. Agua y saneamiento: con la compra y entrega de kits de higiene que contengan alcohol antiséptico, gel antibacterial, guantes, tapabocas, filtros de purificación de agua, así como la difusión de campañas de sensibilización"/>
    <n v="86881742"/>
    <m/>
    <x v="0"/>
  </r>
  <r>
    <m/>
    <m/>
    <m/>
    <x v="1"/>
  </r>
  <r>
    <m/>
    <m/>
    <m/>
    <x v="1"/>
  </r>
  <r>
    <m/>
    <m/>
    <m/>
    <x v="1"/>
  </r>
  <r>
    <m/>
    <m/>
    <m/>
    <x v="1"/>
  </r>
  <r>
    <m/>
    <m/>
    <m/>
    <x v="1"/>
  </r>
  <r>
    <m/>
    <m/>
    <m/>
    <x v="1"/>
  </r>
  <r>
    <m/>
    <m/>
    <m/>
    <x v="1"/>
  </r>
  <r>
    <m/>
    <m/>
    <m/>
    <x v="1"/>
  </r>
  <r>
    <m/>
    <m/>
    <m/>
    <x v="1"/>
  </r>
  <r>
    <m/>
    <m/>
    <m/>
    <x v="1"/>
  </r>
  <r>
    <m/>
    <m/>
    <m/>
    <x v="1"/>
  </r>
  <r>
    <m/>
    <m/>
    <m/>
    <x v="1"/>
  </r>
  <r>
    <s v="Se solicitó a la agencia  una línea de intervención adicional para covid-19 que se llevará a cabo en tres fases:  _x000a_1era fase, compuesta por tres elelemtnos principales 1) entrega de kits de higiene, elementos de protección y agua y filtros de agua, 2) atención psicosocial y 3) entrega de insumos para garantizar la seguridad y soberanía alimentaria durante la crisis. _x000a_2da fase, en caso de presentar casos en los municipios donde tiene focalización el proyecto, se dotaran los puestos de salud con insumos básicos (ej, termómetros, camillas, batas) especialmente los puestos en veredas y/o corregimientos, que permitirá la atención básica y estabilización de los pacientes. _x000a_3era fase si hay una persona que requiera una atención más compleja, se financiarán traslados y ambulancias, servicios médicos, en el caso que no cuenten con los recursos. _x000a_Desde el inicio del proyecto se trabajará en pedagogía y difusión, para sensibilizar frente a las precauciones que deben tomar para evita el contagio. Desde la línea de protección que ya incluye el proyecto brindando herramientas e insumos para el autocuidado. _x000a_Se realizará de forma constante el nivel de afectación de la pandemia en el la implementación del acuerdo de paz y actores clave en del acuerdo, mediante un análisis del impacto de forma diferenciada, manteniendo una Interlocución interinstitucional."/>
    <n v="872063273"/>
    <m/>
    <x v="2"/>
  </r>
  <r>
    <s v="El proyecto realizó redistribución presupuestal pero como plan de contingencia a la implementación"/>
    <m/>
    <m/>
    <x v="3"/>
  </r>
  <r>
    <s v="El proyecto se encuentra aprobado para iniciar actividades en este mes, hasta el momento se está evaluando si pueden asignar recursos para la atención de la emergencia porque estan a la espera del convenio."/>
    <m/>
    <m/>
    <x v="3"/>
  </r>
  <r>
    <s v="Asignación de un recurso frente al tema de protección para la dotación de elementos que permitan la prevención y capacitación con las comunidades, particularmente en los comités que tienen organizados con los beneficiarios.Además se contempla la priorización de la entrega de semillas para proyectos productivos de ciclo corto. "/>
    <n v="15000000"/>
    <m/>
    <x v="4"/>
  </r>
  <r>
    <s v="Redistribución presupuestal de $150.000.000 para crear una bolsa por proyecto para la inversión en protección y prevención para los beneficiarios de las"/>
    <n v="150000000"/>
    <m/>
    <x v="0"/>
  </r>
  <r>
    <m/>
    <m/>
    <m/>
    <x v="1"/>
  </r>
  <r>
    <s v="intervenciones en el marco del COVID-19, tomando en consideración los 3 o 4 meses de cuarentena"/>
    <m/>
    <m/>
    <x v="1"/>
  </r>
  <r>
    <m/>
    <m/>
    <m/>
    <x v="1"/>
  </r>
  <r>
    <s v="y aislamiento social."/>
    <m/>
    <m/>
    <x v="1"/>
  </r>
  <r>
    <s v="Redistribución presupuestal de $75.800.000 para crear una bolsa por proyecto para la inversión en protección y prevención para los beneficiarios de las"/>
    <n v="101432928"/>
    <m/>
    <x v="0"/>
  </r>
  <r>
    <s v="intervenciones en el marco del COVID-19, tomando en consideración los 3 o 4 meses de cuarentena"/>
    <m/>
    <m/>
    <x v="1"/>
  </r>
  <r>
    <s v="y aislamiento social. Adicional, utilizar el diferencial cambiario para aportar a dicha bolsa $25.632.928"/>
    <m/>
    <m/>
    <x v="1"/>
  </r>
  <r>
    <s v="Sus actividades no se ven afectadas por la emergencia porque la metodolgía de las mismas se planteo a distancia, por tanto no asignaran recursos para respuesta a la emergencia. "/>
    <n v="0"/>
    <m/>
    <x v="3"/>
  </r>
  <r>
    <s v="Como respuesta a las afectaciones directas o indirectas que se puedan generar por la Pandemia del COVID-19, en diálogo con líderes de la Fundación Semillas de Paz se identificarán necesidades de seguridad alimentaria, saneamiento e higiene y salud resultantes de la afectación directa o indirecta de la Pandemia del COVID-19. El Proyecto destinará recursos para responder a éstas necesidades de manera coordinada con SEPAS de Florencia. Para lo anterior, se agregará una nueva actividad para el resultado 1, 1.7.1 Ayuda Humanitaria a las comunidades y familias afectadas por el COVID-19."/>
    <n v="38278786"/>
    <m/>
    <x v="0"/>
  </r>
  <r>
    <s v="En Europana se aumentaron $30'814.301 de pesos para paquetes de mercado. , 35'646.720 para medios de vida en seguridad alimentaria, para un total de 66'461.022 de pesos destinados a fortalecer a las comunidades para enfrentar el covid19 y el aislamiento preventivo"/>
    <n v="132922043"/>
    <m/>
    <x v="5"/>
  </r>
  <r>
    <s v="No reasignan recursos, puesto que el proyecto transferencia de efectivo para la población beneficiaria."/>
    <m/>
    <m/>
    <x v="3"/>
  </r>
  <r>
    <s v="Se está proyectando la inclusión de una línea correspondiente a agua y saneamiento básico, que contribuya a prevenir los casos de contagio, está línea incluirá la contratación de un promotor para capacitación y prevención, entregas de filtos de agua, tanques de agua y kits de higiene. "/>
    <m/>
    <m/>
    <x v="2"/>
  </r>
  <r>
    <s v="Pendiente de información"/>
    <m/>
    <m/>
    <x v="6"/>
  </r>
  <r>
    <s v="Este proyecto está formulado para responder a la emergencia de migrantes caminantes y contempla  albergues en promedio por 3 días y kits personales de higiene que incluyen gel antibacterial. Este proyecto inicia implementación el 1 de mayo y estamos a la espera de aprobación de ampliar el albergue por  5 días y los elementos del kit."/>
    <n v="871700000"/>
    <m/>
    <x v="5"/>
  </r>
  <r>
    <s v="Albergues: 745.200.000"/>
    <m/>
    <m/>
    <x v="1"/>
  </r>
  <r>
    <s v="Kits: 126.500.000"/>
    <m/>
    <m/>
    <x v="1"/>
  </r>
  <r>
    <s v="Desde la formulación contempla entrega de mercados y kits de higiene y dada la emergencia del Covid se priorizan familias vulnerables venezolanas y colombianas. Inicia el 1 de mayo"/>
    <n v="237880000"/>
    <m/>
    <x v="5"/>
  </r>
  <r>
    <s v="Kits de higiene bebé Pamplona: 14.000.000"/>
    <m/>
    <m/>
    <x v="1"/>
  </r>
  <r>
    <s v="Kit de higiene familiar Ocaña: 69540000"/>
    <m/>
    <m/>
    <x v="1"/>
  </r>
  <r>
    <s v="Paquetes de mercado: 81.840.000"/>
    <m/>
    <m/>
    <x v="1"/>
  </r>
  <r>
    <s v="Medios de vida: 35000000+17500000"/>
    <m/>
    <m/>
    <x v="1"/>
  </r>
  <r>
    <s v="Adecuación de baños y duchas: 20000000"/>
    <m/>
    <m/>
    <x v="1"/>
  </r>
  <r>
    <s v="Se está proyectando la inclusión de una línea correspondiente a agua y saneamiento básico, que contribuya a prevenir los casos de contagio, está línea incluirá la contratación de un promotor para capacitación y prevención, entregas de filtos de agua, tanques de agua y kits de higiene. "/>
    <m/>
    <m/>
    <x v="4"/>
  </r>
  <r>
    <s v="Preguntar si existen recursos para la emergencia se va extender el proyecto a 3 meses y se esta haciendo, visibilizar por ahora no se va ha destinar recursos, presentar propuestas indica la agencia. "/>
    <m/>
    <m/>
    <x v="1"/>
  </r>
  <r>
    <s v="Se contempla apoyar desde el rubro de ayuda humanitaria a 190 familias (con un promedio de 4 personas) (Caquetá: 70 familias y Nariño: 120 familias) cada apoyo por un valor $200.000 de acuerdo al manual de ayuda humanitaria estandarizado para Colombia de la Unidad Nacional de Gestión del Riesgo._x000a__x000a_Monto proyectado: $38.000.000_x000a_Elementos de protección frente al covid_19:_x000a_*Equipos locales:Medidas de protección frente al Covid_19._x000a_*Los elementos que se contemplan en esta línea son: Alcohol, tapa bocas, guantes, gel antibacterial y jabón. Se está pensando en tapabocas reutilizables, pensando en el cuidado de la casa común._x000a_Monto proyectado: $35.000.000"/>
    <n v="73000000"/>
    <m/>
    <x v="4"/>
  </r>
  <r>
    <s v="el diferencial cambiario equivalente a $7.723.285, se adicionará a la línea “apoyo emergencia por el COVID-19”, lo que genera un saldo total de $21.550.712, distribuidos en las siguientes actividades:"/>
    <n v="21550712"/>
    <m/>
    <x v="0"/>
  </r>
  <r>
    <s v="Entrega de paquetes de alimentos, Sensibilización sobre la prevención del Covid-19, Educación Capacitación en elementos reutilizables para prevenir el Covid -19 y fomentar el autocuidado."/>
    <m/>
    <m/>
    <x v="1"/>
  </r>
  <r>
    <s v="a propuesta que se presentará será por un monto de 37.500 Euros, de los cuales se solicitará una adición de 23.006 Euros, ya se cuenta en el SNPS/CC con un diferencial cambiario favorable de $14.494 Euros._x000a__x000a_Las actividades que no contempla el proyecto y se cubrirán con esta solicitud son:_x000a_Adición de recursos para:_x000a_kit mercado para 355 familias_x000a_Transporte de kits_x000a_Campaña de sensibilización y autoprotección._x000a_Bioseguridad para el equipo local y las acciones del proyecto._x000a_Un monto de 23.006 Euros._x000a__x000a_Kit de higiene para 355 familias (se cubrirá con el diferencial cambiario 14.494 Euros)_x000a__x000a_Esta acciones no las cubre el proyecto pero es una adición que se incluirá al proyecto._x000a_Esta propuesta será por seis meses a partir del 1 de mayo._x000a__x000a_La propuesta ha sido conversada con Caritas Española."/>
    <m/>
    <n v="37500"/>
    <x v="4"/>
  </r>
  <r>
    <s v="La línea productiva no se está realizando _x000a_Planeación de carácter formativo, estudio de caso "/>
    <s v="Entre 10 a 15 millones "/>
    <m/>
    <x v="4"/>
  </r>
  <r>
    <s v="utilizar el diferencial cambiario que recibamos, a favor del proyecto para poder apoyar a las familias en la contención de la pandemia. Inicialmente solicitamos poder hacer una inversión de $20.000.000 para crear un nuevo rubro de apoyo a la emergencia del asociado frente a COVID 19. "/>
    <n v="20000000"/>
    <m/>
    <x v="0"/>
  </r>
  <r>
    <s v="*Entrega de Paquetes alimentarios 250 familias: en los municipios de influencia delproyecto (Valparaíso - Caquetá 90 mercados) Solano en los tres nucleos veredales Hericha, las mercedes y Mononguete 100 mercados) y Mayoyoque ( 60 mercados)Mediante la distribución de raciones de alimentos permite aportar socorro inmediato a las familias que se han visto afectadas por la disminucion de disponibilidad de alimentos por acceso y precios de los mismos. _x000a_*Kits de aseo e higiene 250 familias: en los municipios de influencia delproyecto (Valparaíso - Caquetá 90 mercados) Solano en los tres nucleos veredales Hericha, las mercedes y Mononguete 100 mercados) y Mayoyoque ( 60 mercados)Mediante la distribución de raciones de alimentos permite aportar socorro inmediato a las familias que se han visto afectadas por la disminucion de disponibilidad de alimentos por acceso y precios de los mismos. Kits de aseo e higiene._x000a_*Kits de bioseguridad (tapabocas,_x000a_*Acompañamiento Psicosocial a nivel individual, familiar y comunitario_x000a_*Distribución de semillas para Incentivar la producción  y la diversificación de alimentos pancoger (Huerta) a corto tiempo y la generacion de ingresos. _x000a__x000a_"/>
    <s v="Por definir"/>
    <s v="Por definir"/>
    <x v="4"/>
  </r>
  <r>
    <s v="Se está realizando diálogos con las Jurisdicciones para presentar una propuesta a Adveniat relacionada con la respuesta frente al COVID-19 en las 15 Jurisdicciones de la Orinoquia y Amazonia. Las Jurisdicciones de manera autónoma vienen accediendo a esta posibilidad de apoyo de Adveniat de manera directa."/>
    <s v="Por definir"/>
    <s v="Por definir"/>
    <x v="4"/>
  </r>
  <r>
    <s v="Aportes a equipos locales en línea de autocuidado por la pandemia. ( gel antibacterial y cubre bocas). Estos insumos serían para equipos en territorio de las JE con proyectos DCV. ( iniciará su gestión la próxima semana y espero que llevemos a cabo esto durante mayo)."/>
    <n v="40000000"/>
    <m/>
    <x v="0"/>
  </r>
  <r>
    <m/>
    <m/>
    <m/>
    <x v="1"/>
  </r>
  <r>
    <s v="Complementario a esto, desde el proyecto estoy construyendo una cartilla digital de SG- SST con parámetros generales para las JE y las nuevas recomendaciones, y disposiciones para el trabajo en el marco de la emergencia."/>
    <m/>
    <m/>
    <x v="1"/>
  </r>
  <r>
    <s v="Se indicaran tips de auto cuidado frente al virus y los cuidados al interacuar con comunidades."/>
    <m/>
    <m/>
    <x v="1"/>
  </r>
  <r>
    <s v="No tiene un ajuste al plan operativo, _x000a_acciones de visibilización y opinion publica_x000a_ _x000a_"/>
    <m/>
    <m/>
    <x v="3"/>
  </r>
  <r>
    <m/>
    <m/>
    <m/>
    <x v="1"/>
  </r>
  <r>
    <m/>
    <m/>
    <m/>
    <x v="1"/>
  </r>
  <r>
    <m/>
    <m/>
    <m/>
    <x v="1"/>
  </r>
  <r>
    <m/>
    <m/>
    <m/>
    <x v="1"/>
  </r>
  <r>
    <m/>
    <m/>
    <m/>
    <x v="1"/>
  </r>
  <r>
    <m/>
    <m/>
    <m/>
    <x v="1"/>
  </r>
  <r>
    <m/>
    <m/>
    <m/>
    <x v="1"/>
  </r>
  <r>
    <m/>
    <m/>
    <m/>
    <x v="1"/>
  </r>
  <r>
    <m/>
    <m/>
    <m/>
    <x v="1"/>
  </r>
  <r>
    <s v="apoyo a 150 familias indígenas Amorua, Sikuani y Piapoco ubicadas en Puerto Carreño con unos recursos donados por la comisión de la verdad. Esto ya fue autorizado por la Dirección y el Sr Obispo del Vicarito apostólico. Actualmente se esta confirmando el monto total de la donación._x000a_Se van iniciar conversaciones con el Vicariato Apostólico de San Andrés y Providencia para brindar ayuda humanitaria a aproximadamente 100 familias. Estamos a espera del dialogo con el sr Obispo._x000a_Cubrir gastos logisticos en Quibdó cubrir para la distribución de ayudas humanitarias en zonas rurales ya que debe hacerse vía fluvial lo cual representa un alto costo logístico. Se está en trámite de desembolso de los recursos a la jurisdicción."/>
    <n v="22190000"/>
    <m/>
    <x v="0"/>
  </r>
  <r>
    <s v="Cubrir gastos logisticos en Quibdó cubrir para la distribución de ayudas humanitarias en zonas rurales ya que debe hacerse vía fluvial lo cual representa un alto costo logístico. Se está en trámite de desembolso de los recursos a la jurisdicción."/>
    <n v="5000000"/>
    <m/>
    <x v="0"/>
  </r>
</pivotCacheRecords>
</file>

<file path=xl/pivotCache/pivotCacheRecords2.xml><?xml version="1.0" encoding="utf-8"?>
<pivotCacheRecords xmlns="http://schemas.openxmlformats.org/spreadsheetml/2006/main" xmlns:r="http://schemas.openxmlformats.org/officeDocument/2006/relationships" count="66">
  <r>
    <s v="Activo"/>
    <x v="0"/>
  </r>
  <r>
    <m/>
    <x v="0"/>
  </r>
  <r>
    <m/>
    <x v="0"/>
  </r>
  <r>
    <m/>
    <x v="0"/>
  </r>
  <r>
    <m/>
    <x v="0"/>
  </r>
  <r>
    <m/>
    <x v="0"/>
  </r>
  <r>
    <m/>
    <x v="0"/>
  </r>
  <r>
    <m/>
    <x v="0"/>
  </r>
  <r>
    <m/>
    <x v="0"/>
  </r>
  <r>
    <m/>
    <x v="0"/>
  </r>
  <r>
    <m/>
    <x v="0"/>
  </r>
  <r>
    <m/>
    <x v="0"/>
  </r>
  <r>
    <m/>
    <x v="0"/>
  </r>
  <r>
    <s v="Activo"/>
    <x v="0"/>
  </r>
  <r>
    <s v="Activo"/>
    <x v="0"/>
  </r>
  <r>
    <s v="Activo"/>
    <x v="0"/>
  </r>
  <r>
    <s v="Activo"/>
    <x v="0"/>
  </r>
  <r>
    <s v="Activo"/>
    <x v="1"/>
  </r>
  <r>
    <m/>
    <x v="0"/>
  </r>
  <r>
    <m/>
    <x v="0"/>
  </r>
  <r>
    <m/>
    <x v="0"/>
  </r>
  <r>
    <m/>
    <x v="0"/>
  </r>
  <r>
    <s v="Activo"/>
    <x v="2"/>
  </r>
  <r>
    <m/>
    <x v="0"/>
  </r>
  <r>
    <m/>
    <x v="0"/>
  </r>
  <r>
    <s v="Activo"/>
    <x v="0"/>
  </r>
  <r>
    <s v="Activo"/>
    <x v="2"/>
  </r>
  <r>
    <s v="Activo"/>
    <x v="3"/>
  </r>
  <r>
    <s v="Activo"/>
    <x v="0"/>
  </r>
  <r>
    <s v="Activo"/>
    <x v="0"/>
  </r>
  <r>
    <s v="Activo"/>
    <x v="0"/>
  </r>
  <r>
    <s v="Activo"/>
    <x v="0"/>
  </r>
  <r>
    <m/>
    <x v="0"/>
  </r>
  <r>
    <m/>
    <x v="0"/>
  </r>
  <r>
    <s v="Activo"/>
    <x v="0"/>
  </r>
  <r>
    <m/>
    <x v="0"/>
  </r>
  <r>
    <m/>
    <x v="0"/>
  </r>
  <r>
    <m/>
    <x v="0"/>
  </r>
  <r>
    <m/>
    <x v="0"/>
  </r>
  <r>
    <m/>
    <x v="0"/>
  </r>
  <r>
    <s v="Activo"/>
    <x v="4"/>
  </r>
  <r>
    <s v="Activo"/>
    <x v="4"/>
  </r>
  <r>
    <s v="Activo"/>
    <x v="5"/>
  </r>
  <r>
    <s v="Activo"/>
    <x v="2"/>
  </r>
  <r>
    <m/>
    <x v="6"/>
  </r>
  <r>
    <s v="Activo"/>
    <x v="4"/>
  </r>
  <r>
    <s v="Activo"/>
    <x v="0"/>
  </r>
  <r>
    <s v="Activo"/>
    <x v="0"/>
  </r>
  <r>
    <s v="Activo"/>
    <x v="7"/>
  </r>
  <r>
    <s v="Activo"/>
    <x v="0"/>
  </r>
  <r>
    <s v="Activo"/>
    <x v="0"/>
  </r>
  <r>
    <m/>
    <x v="0"/>
  </r>
  <r>
    <m/>
    <x v="0"/>
  </r>
  <r>
    <m/>
    <x v="0"/>
  </r>
  <r>
    <s v="Activo"/>
    <x v="0"/>
  </r>
  <r>
    <m/>
    <x v="0"/>
  </r>
  <r>
    <m/>
    <x v="0"/>
  </r>
  <r>
    <m/>
    <x v="0"/>
  </r>
  <r>
    <m/>
    <x v="0"/>
  </r>
  <r>
    <m/>
    <x v="0"/>
  </r>
  <r>
    <m/>
    <x v="0"/>
  </r>
  <r>
    <m/>
    <x v="0"/>
  </r>
  <r>
    <m/>
    <x v="0"/>
  </r>
  <r>
    <m/>
    <x v="0"/>
  </r>
  <r>
    <s v="No aplica"/>
    <x v="8"/>
  </r>
  <r>
    <s v="No aplica"/>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1" firstHeaderRow="1" firstDataRow="1" firstDataCol="1"/>
  <pivotFields count="4">
    <pivotField dataField="1" showAll="0"/>
    <pivotField showAll="0"/>
    <pivotField showAll="0"/>
    <pivotField axis="axisRow" showAll="0">
      <items count="8">
        <item x="0"/>
        <item x="4"/>
        <item x="5"/>
        <item x="3"/>
        <item x="2"/>
        <item x="1"/>
        <item x="6"/>
        <item t="default"/>
      </items>
    </pivotField>
  </pivotFields>
  <rowFields count="1">
    <field x="3"/>
  </rowFields>
  <rowItems count="8">
    <i>
      <x/>
    </i>
    <i>
      <x v="1"/>
    </i>
    <i>
      <x v="2"/>
    </i>
    <i>
      <x v="3"/>
    </i>
    <i>
      <x v="4"/>
    </i>
    <i>
      <x v="5"/>
    </i>
    <i>
      <x v="6"/>
    </i>
    <i t="grand">
      <x/>
    </i>
  </rowItems>
  <colItems count="1">
    <i/>
  </colItems>
  <dataFields count="1">
    <dataField name="Cuenta de Respuesta Cov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13" firstHeaderRow="1" firstDataRow="1" firstDataCol="1"/>
  <pivotFields count="2">
    <pivotField showAll="0"/>
    <pivotField axis="axisRow" showAll="0">
      <items count="10">
        <item x="2"/>
        <item x="7"/>
        <item x="1"/>
        <item x="4"/>
        <item x="3"/>
        <item x="6"/>
        <item x="5"/>
        <item x="8"/>
        <item x="0"/>
        <item t="default"/>
      </items>
    </pivotField>
  </pivotFields>
  <rowFields count="1">
    <field x="1"/>
  </rowFields>
  <rowItems count="10">
    <i>
      <x/>
    </i>
    <i>
      <x v="1"/>
    </i>
    <i>
      <x v="2"/>
    </i>
    <i>
      <x v="3"/>
    </i>
    <i>
      <x v="4"/>
    </i>
    <i>
      <x v="5"/>
    </i>
    <i>
      <x v="6"/>
    </i>
    <i>
      <x v="7"/>
    </i>
    <i>
      <x v="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olicitud agencia">
  <location ref="M4:N11" firstHeaderRow="1" firstDataRow="1" firstDataCol="1"/>
  <pivotFields count="4">
    <pivotField dataField="1" showAll="0"/>
    <pivotField showAll="0"/>
    <pivotField showAll="0"/>
    <pivotField axis="axisRow" showAll="0">
      <items count="8">
        <item x="0"/>
        <item x="4"/>
        <item x="5"/>
        <item x="3"/>
        <item x="2"/>
        <item h="1" x="1"/>
        <item x="6"/>
        <item t="default"/>
      </items>
    </pivotField>
  </pivotFields>
  <rowFields count="1">
    <field x="3"/>
  </rowFields>
  <rowItems count="7">
    <i>
      <x/>
    </i>
    <i>
      <x v="1"/>
    </i>
    <i>
      <x v="2"/>
    </i>
    <i>
      <x v="3"/>
    </i>
    <i>
      <x v="4"/>
    </i>
    <i>
      <x v="6"/>
    </i>
    <i t="grand">
      <x/>
    </i>
  </rowItems>
  <colItems count="1">
    <i/>
  </colItems>
  <dataFields count="1">
    <dataField name="Cuenta de Respuesta Cov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17"/>
  <sheetViews>
    <sheetView tabSelected="1" topLeftCell="A4" workbookViewId="0">
      <selection activeCell="A11" sqref="A11"/>
    </sheetView>
  </sheetViews>
  <sheetFormatPr baseColWidth="10" defaultRowHeight="15" x14ac:dyDescent="0.25"/>
  <cols>
    <col min="3" max="3" width="26.140625" customWidth="1"/>
    <col min="4" max="5" width="19.140625" customWidth="1"/>
    <col min="6" max="6" width="24" customWidth="1"/>
    <col min="7" max="7" width="23.42578125" customWidth="1"/>
    <col min="8" max="15" width="19.140625" customWidth="1"/>
    <col min="16" max="16" width="36.7109375" bestFit="1" customWidth="1"/>
    <col min="17" max="17" width="21.28515625" customWidth="1"/>
  </cols>
  <sheetData>
    <row r="3" spans="3:17" ht="15.75" thickBot="1" x14ac:dyDescent="0.3"/>
    <row r="4" spans="3:17" x14ac:dyDescent="0.25">
      <c r="C4" s="138" t="s">
        <v>0</v>
      </c>
      <c r="D4" s="139"/>
      <c r="E4" s="139"/>
      <c r="F4" s="139"/>
      <c r="G4" s="139"/>
      <c r="H4" s="139"/>
      <c r="I4" s="139"/>
      <c r="J4" s="139"/>
      <c r="K4" s="139"/>
      <c r="L4" s="139"/>
      <c r="M4" s="139"/>
      <c r="N4" s="139"/>
      <c r="O4" s="139"/>
      <c r="P4" s="139"/>
    </row>
    <row r="5" spans="3:17" x14ac:dyDescent="0.25">
      <c r="C5" s="140" t="s">
        <v>1</v>
      </c>
      <c r="D5" s="141"/>
      <c r="E5" s="141"/>
      <c r="F5" s="141"/>
      <c r="G5" s="141"/>
      <c r="H5" s="141"/>
      <c r="I5" s="141"/>
      <c r="J5" s="141"/>
      <c r="K5" s="141"/>
      <c r="L5" s="141"/>
      <c r="M5" s="141"/>
      <c r="N5" s="141"/>
      <c r="O5" s="141"/>
      <c r="P5" s="141"/>
    </row>
    <row r="6" spans="3:17" x14ac:dyDescent="0.25">
      <c r="C6" s="2"/>
      <c r="D6" s="1"/>
      <c r="E6" s="1"/>
      <c r="F6" s="1"/>
      <c r="G6" s="1"/>
      <c r="H6" s="1"/>
      <c r="I6" s="1"/>
      <c r="J6" s="1"/>
      <c r="K6" s="1"/>
      <c r="L6" s="1"/>
      <c r="M6" s="1"/>
      <c r="N6" s="1"/>
      <c r="O6" s="1"/>
      <c r="P6" s="3"/>
    </row>
    <row r="7" spans="3:17" x14ac:dyDescent="0.25">
      <c r="C7" s="2"/>
      <c r="D7" s="1"/>
      <c r="E7" s="1"/>
      <c r="F7" s="1"/>
      <c r="G7" s="1"/>
      <c r="H7" s="1"/>
      <c r="I7" s="1"/>
      <c r="J7" s="1"/>
      <c r="K7" s="1"/>
      <c r="L7" s="1"/>
      <c r="M7" s="1"/>
      <c r="N7" s="1"/>
      <c r="O7" s="1"/>
      <c r="P7" s="3"/>
    </row>
    <row r="8" spans="3:17" ht="80.25" customHeight="1" x14ac:dyDescent="0.25">
      <c r="C8" s="11" t="s">
        <v>2</v>
      </c>
      <c r="D8" s="9" t="s">
        <v>3</v>
      </c>
      <c r="E8" s="8" t="s">
        <v>4</v>
      </c>
      <c r="F8" s="9" t="s">
        <v>5</v>
      </c>
      <c r="G8" s="8" t="s">
        <v>6</v>
      </c>
      <c r="H8" s="8" t="s">
        <v>7</v>
      </c>
      <c r="I8" s="9" t="s">
        <v>265</v>
      </c>
      <c r="J8" s="9" t="s">
        <v>8</v>
      </c>
      <c r="K8" s="9" t="s">
        <v>9</v>
      </c>
      <c r="L8" s="9" t="s">
        <v>276</v>
      </c>
      <c r="M8" s="9" t="s">
        <v>10</v>
      </c>
      <c r="N8" s="9" t="s">
        <v>11</v>
      </c>
      <c r="O8" s="9" t="s">
        <v>12</v>
      </c>
      <c r="P8" s="10" t="s">
        <v>13</v>
      </c>
      <c r="Q8" s="62" t="s">
        <v>277</v>
      </c>
    </row>
    <row r="9" spans="3:17" x14ac:dyDescent="0.25">
      <c r="C9" s="131">
        <v>43943</v>
      </c>
      <c r="D9" s="132" t="s">
        <v>260</v>
      </c>
      <c r="E9" s="132" t="s">
        <v>261</v>
      </c>
      <c r="F9" s="132" t="s">
        <v>262</v>
      </c>
      <c r="G9" s="132" t="s">
        <v>263</v>
      </c>
      <c r="H9" s="132" t="s">
        <v>264</v>
      </c>
      <c r="I9" s="132">
        <v>6</v>
      </c>
      <c r="J9" s="132" t="s">
        <v>266</v>
      </c>
      <c r="K9" s="132"/>
      <c r="L9" s="132" t="s">
        <v>352</v>
      </c>
      <c r="M9" s="132" t="s">
        <v>93</v>
      </c>
      <c r="N9" s="132" t="s">
        <v>267</v>
      </c>
      <c r="O9" s="132" t="s">
        <v>268</v>
      </c>
      <c r="P9" s="133" t="s">
        <v>269</v>
      </c>
      <c r="Q9" s="134" t="s">
        <v>349</v>
      </c>
    </row>
    <row r="10" spans="3:17" x14ac:dyDescent="0.25">
      <c r="C10" s="131">
        <v>43938</v>
      </c>
      <c r="D10" s="132" t="s">
        <v>260</v>
      </c>
      <c r="E10" s="132" t="s">
        <v>272</v>
      </c>
      <c r="F10" s="135">
        <v>43949</v>
      </c>
      <c r="G10" s="136" t="s">
        <v>263</v>
      </c>
      <c r="H10" s="132" t="s">
        <v>273</v>
      </c>
      <c r="I10" s="132">
        <v>12</v>
      </c>
      <c r="J10" s="132" t="s">
        <v>274</v>
      </c>
      <c r="K10" s="132" t="s">
        <v>275</v>
      </c>
      <c r="L10" s="132" t="s">
        <v>351</v>
      </c>
      <c r="M10" s="132" t="s">
        <v>93</v>
      </c>
      <c r="N10" s="132" t="s">
        <v>267</v>
      </c>
      <c r="O10" s="132" t="s">
        <v>267</v>
      </c>
      <c r="P10" s="133" t="s">
        <v>350</v>
      </c>
      <c r="Q10" s="137"/>
    </row>
    <row r="11" spans="3:17" x14ac:dyDescent="0.25">
      <c r="C11" s="4"/>
      <c r="D11" s="5"/>
      <c r="E11" s="5"/>
      <c r="F11" s="5"/>
      <c r="G11" s="5"/>
      <c r="H11" s="5"/>
      <c r="I11" s="5"/>
      <c r="J11" s="5"/>
      <c r="K11" s="5"/>
      <c r="L11" s="5"/>
      <c r="M11" s="5"/>
      <c r="N11" s="5"/>
      <c r="O11" s="5"/>
      <c r="P11" s="126"/>
      <c r="Q11" s="65"/>
    </row>
    <row r="12" spans="3:17" x14ac:dyDescent="0.25">
      <c r="C12" s="4"/>
      <c r="D12" s="5"/>
      <c r="E12" s="5"/>
      <c r="F12" s="5"/>
      <c r="G12" s="5"/>
      <c r="H12" s="5"/>
      <c r="I12" s="5"/>
      <c r="J12" s="5"/>
      <c r="K12" s="5"/>
      <c r="L12" s="5"/>
      <c r="M12" s="5"/>
      <c r="N12" s="5"/>
      <c r="O12" s="5"/>
      <c r="P12" s="126"/>
      <c r="Q12" s="65"/>
    </row>
    <row r="13" spans="3:17" x14ac:dyDescent="0.25">
      <c r="C13" s="4"/>
      <c r="D13" s="5"/>
      <c r="E13" s="5"/>
      <c r="F13" s="5"/>
      <c r="G13" s="5"/>
      <c r="H13" s="5"/>
      <c r="I13" s="5"/>
      <c r="J13" s="5"/>
      <c r="K13" s="5"/>
      <c r="L13" s="5"/>
      <c r="M13" s="5"/>
      <c r="N13" s="5"/>
      <c r="O13" s="5"/>
      <c r="P13" s="126"/>
      <c r="Q13" s="65"/>
    </row>
    <row r="14" spans="3:17" x14ac:dyDescent="0.25">
      <c r="C14" s="4"/>
      <c r="D14" s="5"/>
      <c r="E14" s="5"/>
      <c r="F14" s="5"/>
      <c r="G14" s="5"/>
      <c r="H14" s="5"/>
      <c r="I14" s="5"/>
      <c r="J14" s="5"/>
      <c r="K14" s="5"/>
      <c r="L14" s="5"/>
      <c r="M14" s="5"/>
      <c r="N14" s="5"/>
      <c r="O14" s="5"/>
      <c r="P14" s="126"/>
      <c r="Q14" s="65"/>
    </row>
    <row r="15" spans="3:17" x14ac:dyDescent="0.25">
      <c r="C15" s="4"/>
      <c r="D15" s="5"/>
      <c r="E15" s="5"/>
      <c r="F15" s="5"/>
      <c r="G15" s="5"/>
      <c r="H15" s="5"/>
      <c r="I15" s="5"/>
      <c r="J15" s="5"/>
      <c r="K15" s="5"/>
      <c r="L15" s="5"/>
      <c r="M15" s="5"/>
      <c r="N15" s="5"/>
      <c r="O15" s="5"/>
      <c r="P15" s="126"/>
      <c r="Q15" s="65"/>
    </row>
    <row r="16" spans="3:17" x14ac:dyDescent="0.25">
      <c r="C16" s="4"/>
      <c r="D16" s="5"/>
      <c r="E16" s="5"/>
      <c r="F16" s="5"/>
      <c r="G16" s="5"/>
      <c r="H16" s="5"/>
      <c r="I16" s="5"/>
      <c r="J16" s="5"/>
      <c r="K16" s="5"/>
      <c r="L16" s="5"/>
      <c r="M16" s="5"/>
      <c r="N16" s="5"/>
      <c r="O16" s="5"/>
      <c r="P16" s="126"/>
      <c r="Q16" s="65"/>
    </row>
    <row r="17" spans="3:17" ht="15.75" thickBot="1" x14ac:dyDescent="0.3">
      <c r="C17" s="6"/>
      <c r="D17" s="7"/>
      <c r="E17" s="7"/>
      <c r="F17" s="7"/>
      <c r="G17" s="7"/>
      <c r="H17" s="7"/>
      <c r="I17" s="7"/>
      <c r="J17" s="7"/>
      <c r="K17" s="7"/>
      <c r="L17" s="7"/>
      <c r="M17" s="7"/>
      <c r="N17" s="7"/>
      <c r="O17" s="7"/>
      <c r="P17" s="127"/>
      <c r="Q17" s="65"/>
    </row>
  </sheetData>
  <mergeCells count="2">
    <mergeCell ref="C4:P4"/>
    <mergeCell ref="C5:P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70"/>
  <sheetViews>
    <sheetView topLeftCell="C1" workbookViewId="0">
      <selection activeCell="H53" sqref="H53"/>
    </sheetView>
  </sheetViews>
  <sheetFormatPr baseColWidth="10" defaultRowHeight="15" x14ac:dyDescent="0.25"/>
  <cols>
    <col min="1" max="1" width="18.28515625" customWidth="1"/>
    <col min="2" max="2" width="77.42578125" bestFit="1" customWidth="1"/>
    <col min="3" max="3" width="28.85546875" bestFit="1" customWidth="1"/>
    <col min="5" max="5" width="19" customWidth="1"/>
    <col min="6" max="6" width="29.140625" customWidth="1"/>
    <col min="7" max="7" width="17.42578125" customWidth="1"/>
    <col min="8" max="8" width="35" customWidth="1"/>
  </cols>
  <sheetData>
    <row r="1" spans="1:8" ht="30" x14ac:dyDescent="0.25">
      <c r="A1" s="12" t="s">
        <v>14</v>
      </c>
      <c r="B1" s="12" t="s">
        <v>15</v>
      </c>
      <c r="C1" s="12" t="s">
        <v>16</v>
      </c>
      <c r="D1" s="12" t="s">
        <v>17</v>
      </c>
      <c r="E1" s="12" t="s">
        <v>18</v>
      </c>
      <c r="F1" s="12" t="s">
        <v>19</v>
      </c>
      <c r="G1" s="12" t="s">
        <v>20</v>
      </c>
      <c r="H1" s="12" t="s">
        <v>21</v>
      </c>
    </row>
    <row r="2" spans="1:8" ht="111" hidden="1" customHeight="1" x14ac:dyDescent="0.25">
      <c r="A2" s="13" t="s">
        <v>22</v>
      </c>
      <c r="B2" s="14" t="s">
        <v>23</v>
      </c>
      <c r="C2" s="15" t="s">
        <v>24</v>
      </c>
      <c r="D2" s="16" t="s">
        <v>25</v>
      </c>
      <c r="E2" s="16" t="s">
        <v>26</v>
      </c>
      <c r="F2" s="16" t="s">
        <v>27</v>
      </c>
      <c r="G2" s="16" t="s">
        <v>28</v>
      </c>
      <c r="H2" s="16" t="s">
        <v>29</v>
      </c>
    </row>
    <row r="3" spans="1:8" ht="45" hidden="1" x14ac:dyDescent="0.25">
      <c r="A3" s="13"/>
      <c r="B3" s="17"/>
      <c r="C3" s="15" t="s">
        <v>30</v>
      </c>
      <c r="D3" s="16" t="s">
        <v>31</v>
      </c>
      <c r="E3" s="16" t="s">
        <v>26</v>
      </c>
      <c r="F3" s="16" t="s">
        <v>27</v>
      </c>
      <c r="G3" s="16" t="s">
        <v>32</v>
      </c>
      <c r="H3" s="16" t="s">
        <v>33</v>
      </c>
    </row>
    <row r="4" spans="1:8" ht="45" hidden="1" x14ac:dyDescent="0.25">
      <c r="A4" s="13"/>
      <c r="B4" s="17"/>
      <c r="C4" s="15" t="s">
        <v>34</v>
      </c>
      <c r="D4" s="16" t="s">
        <v>35</v>
      </c>
      <c r="E4" s="16" t="s">
        <v>36</v>
      </c>
      <c r="F4" s="16" t="s">
        <v>37</v>
      </c>
      <c r="G4" s="16" t="s">
        <v>38</v>
      </c>
      <c r="H4" s="16" t="s">
        <v>39</v>
      </c>
    </row>
    <row r="5" spans="1:8" ht="60" hidden="1" x14ac:dyDescent="0.25">
      <c r="A5" s="13"/>
      <c r="B5" s="17"/>
      <c r="C5" s="15" t="s">
        <v>40</v>
      </c>
      <c r="D5" s="16" t="s">
        <v>41</v>
      </c>
      <c r="E5" s="16" t="s">
        <v>42</v>
      </c>
      <c r="F5" s="16" t="s">
        <v>27</v>
      </c>
      <c r="G5" s="16" t="s">
        <v>43</v>
      </c>
      <c r="H5" s="16" t="s">
        <v>44</v>
      </c>
    </row>
    <row r="6" spans="1:8" ht="225" hidden="1" x14ac:dyDescent="0.25">
      <c r="A6" s="13"/>
      <c r="B6" s="17"/>
      <c r="C6" s="15" t="s">
        <v>45</v>
      </c>
      <c r="D6" s="16" t="s">
        <v>46</v>
      </c>
      <c r="E6" s="16" t="s">
        <v>26</v>
      </c>
      <c r="F6" s="16" t="s">
        <v>27</v>
      </c>
      <c r="G6" s="16" t="s">
        <v>47</v>
      </c>
      <c r="H6" s="16" t="s">
        <v>48</v>
      </c>
    </row>
    <row r="7" spans="1:8" ht="225" hidden="1" x14ac:dyDescent="0.25">
      <c r="A7" s="13"/>
      <c r="B7" s="17"/>
      <c r="C7" s="15" t="s">
        <v>45</v>
      </c>
      <c r="D7" s="16" t="s">
        <v>46</v>
      </c>
      <c r="E7" s="16" t="s">
        <v>26</v>
      </c>
      <c r="F7" s="16" t="s">
        <v>27</v>
      </c>
      <c r="G7" s="16" t="s">
        <v>47</v>
      </c>
      <c r="H7" s="16" t="s">
        <v>48</v>
      </c>
    </row>
    <row r="8" spans="1:8" ht="105" hidden="1" x14ac:dyDescent="0.25">
      <c r="A8" s="13"/>
      <c r="B8" s="18"/>
      <c r="C8" s="15" t="s">
        <v>49</v>
      </c>
      <c r="D8" s="16" t="s">
        <v>50</v>
      </c>
      <c r="E8" s="16" t="s">
        <v>26</v>
      </c>
      <c r="F8" s="16" t="s">
        <v>27</v>
      </c>
      <c r="G8" s="16" t="s">
        <v>51</v>
      </c>
      <c r="H8" s="16" t="s">
        <v>52</v>
      </c>
    </row>
    <row r="9" spans="1:8" ht="75" hidden="1" x14ac:dyDescent="0.25">
      <c r="A9" s="13"/>
      <c r="B9" s="15"/>
      <c r="C9" s="15" t="s">
        <v>53</v>
      </c>
      <c r="D9" s="16" t="s">
        <v>41</v>
      </c>
      <c r="E9" s="16" t="s">
        <v>42</v>
      </c>
      <c r="F9" s="16" t="s">
        <v>27</v>
      </c>
      <c r="G9" s="16" t="s">
        <v>43</v>
      </c>
      <c r="H9" s="16" t="s">
        <v>54</v>
      </c>
    </row>
    <row r="10" spans="1:8" ht="75" hidden="1" x14ac:dyDescent="0.25">
      <c r="A10" s="13"/>
      <c r="B10" s="15"/>
      <c r="C10" s="15" t="s">
        <v>55</v>
      </c>
      <c r="D10" s="16" t="s">
        <v>56</v>
      </c>
      <c r="E10" s="16" t="s">
        <v>57</v>
      </c>
      <c r="F10" s="16" t="s">
        <v>27</v>
      </c>
      <c r="G10" s="16" t="s">
        <v>32</v>
      </c>
      <c r="H10" s="16" t="s">
        <v>58</v>
      </c>
    </row>
    <row r="11" spans="1:8" ht="45" hidden="1" x14ac:dyDescent="0.25">
      <c r="A11" s="13"/>
      <c r="B11" s="15"/>
      <c r="C11" s="15" t="s">
        <v>59</v>
      </c>
      <c r="D11" s="16" t="s">
        <v>60</v>
      </c>
      <c r="E11" s="16" t="s">
        <v>57</v>
      </c>
      <c r="F11" s="16" t="s">
        <v>27</v>
      </c>
      <c r="G11" s="16" t="s">
        <v>32</v>
      </c>
      <c r="H11" s="16" t="s">
        <v>61</v>
      </c>
    </row>
    <row r="12" spans="1:8" ht="30" hidden="1" x14ac:dyDescent="0.25">
      <c r="A12" s="13"/>
      <c r="B12" s="15" t="s">
        <v>62</v>
      </c>
      <c r="C12" s="15" t="s">
        <v>63</v>
      </c>
      <c r="D12" s="16" t="s">
        <v>31</v>
      </c>
      <c r="E12" s="16" t="s">
        <v>26</v>
      </c>
      <c r="F12" s="16" t="s">
        <v>27</v>
      </c>
      <c r="G12" s="16" t="s">
        <v>64</v>
      </c>
      <c r="H12" s="16" t="s">
        <v>65</v>
      </c>
    </row>
    <row r="13" spans="1:8" ht="60" hidden="1" x14ac:dyDescent="0.25">
      <c r="A13" s="13"/>
      <c r="B13" s="15"/>
      <c r="C13" s="15" t="s">
        <v>66</v>
      </c>
      <c r="D13" s="16" t="s">
        <v>67</v>
      </c>
      <c r="E13" s="16" t="s">
        <v>26</v>
      </c>
      <c r="F13" s="16" t="s">
        <v>27</v>
      </c>
      <c r="G13" s="16" t="s">
        <v>68</v>
      </c>
      <c r="H13" s="16" t="s">
        <v>69</v>
      </c>
    </row>
    <row r="14" spans="1:8" ht="45" hidden="1" x14ac:dyDescent="0.25">
      <c r="A14" s="13"/>
      <c r="B14" s="15"/>
      <c r="C14" s="15" t="s">
        <v>70</v>
      </c>
      <c r="D14" s="16" t="s">
        <v>67</v>
      </c>
      <c r="E14" s="16" t="s">
        <v>26</v>
      </c>
      <c r="F14" s="16" t="s">
        <v>27</v>
      </c>
      <c r="G14" s="16" t="s">
        <v>68</v>
      </c>
      <c r="H14" s="16" t="s">
        <v>71</v>
      </c>
    </row>
    <row r="15" spans="1:8" ht="45" hidden="1" x14ac:dyDescent="0.25">
      <c r="A15" s="13"/>
      <c r="B15" s="15"/>
      <c r="C15" s="15" t="s">
        <v>72</v>
      </c>
      <c r="D15" s="16" t="s">
        <v>73</v>
      </c>
      <c r="E15" s="16" t="s">
        <v>26</v>
      </c>
      <c r="F15" s="16" t="s">
        <v>27</v>
      </c>
      <c r="G15" s="16" t="s">
        <v>51</v>
      </c>
      <c r="H15" s="16" t="s">
        <v>74</v>
      </c>
    </row>
    <row r="16" spans="1:8" ht="120" hidden="1" x14ac:dyDescent="0.25">
      <c r="A16" s="13"/>
      <c r="B16" s="15"/>
      <c r="C16" s="15" t="s">
        <v>75</v>
      </c>
      <c r="D16" s="16" t="s">
        <v>76</v>
      </c>
      <c r="E16" s="16" t="s">
        <v>26</v>
      </c>
      <c r="F16" s="16" t="s">
        <v>27</v>
      </c>
      <c r="G16" s="16" t="s">
        <v>77</v>
      </c>
      <c r="H16" s="16" t="s">
        <v>78</v>
      </c>
    </row>
    <row r="17" spans="1:8" ht="30" hidden="1" x14ac:dyDescent="0.25">
      <c r="A17" s="13"/>
      <c r="B17" s="15"/>
      <c r="C17" s="15" t="s">
        <v>79</v>
      </c>
      <c r="D17" s="16" t="s">
        <v>80</v>
      </c>
      <c r="E17" s="16" t="s">
        <v>57</v>
      </c>
      <c r="F17" s="16" t="s">
        <v>27</v>
      </c>
      <c r="G17" s="16" t="s">
        <v>77</v>
      </c>
      <c r="H17" s="16" t="s">
        <v>81</v>
      </c>
    </row>
    <row r="18" spans="1:8" ht="30" hidden="1" x14ac:dyDescent="0.25">
      <c r="A18" s="13"/>
      <c r="B18" s="15"/>
      <c r="C18" s="15" t="s">
        <v>82</v>
      </c>
      <c r="D18" s="16" t="s">
        <v>80</v>
      </c>
      <c r="E18" s="16" t="s">
        <v>36</v>
      </c>
      <c r="F18" s="16" t="s">
        <v>27</v>
      </c>
      <c r="G18" s="16" t="s">
        <v>83</v>
      </c>
      <c r="H18" s="16" t="s">
        <v>84</v>
      </c>
    </row>
    <row r="19" spans="1:8" ht="120" hidden="1" x14ac:dyDescent="0.25">
      <c r="A19" s="13"/>
      <c r="B19" s="15" t="s">
        <v>85</v>
      </c>
      <c r="C19" s="15" t="s">
        <v>86</v>
      </c>
      <c r="D19" s="16" t="s">
        <v>87</v>
      </c>
      <c r="E19" s="16" t="s">
        <v>36</v>
      </c>
      <c r="F19" s="16" t="s">
        <v>27</v>
      </c>
      <c r="G19" s="16" t="s">
        <v>51</v>
      </c>
      <c r="H19" s="16" t="s">
        <v>89</v>
      </c>
    </row>
    <row r="20" spans="1:8" ht="105" hidden="1" x14ac:dyDescent="0.25">
      <c r="A20" s="13"/>
      <c r="B20" s="15"/>
      <c r="C20" s="15" t="s">
        <v>90</v>
      </c>
      <c r="D20" s="16" t="s">
        <v>80</v>
      </c>
      <c r="E20" s="16" t="s">
        <v>36</v>
      </c>
      <c r="F20" s="16" t="s">
        <v>27</v>
      </c>
      <c r="G20" s="16" t="s">
        <v>91</v>
      </c>
      <c r="H20" s="16" t="s">
        <v>92</v>
      </c>
    </row>
    <row r="21" spans="1:8" hidden="1" x14ac:dyDescent="0.25">
      <c r="A21" s="144" t="s">
        <v>93</v>
      </c>
      <c r="B21" s="147" t="s">
        <v>94</v>
      </c>
      <c r="C21" s="147"/>
      <c r="D21" s="142" t="s">
        <v>95</v>
      </c>
      <c r="E21" s="142" t="s">
        <v>95</v>
      </c>
      <c r="F21" s="142"/>
      <c r="G21" s="142"/>
      <c r="H21" s="142"/>
    </row>
    <row r="22" spans="1:8" hidden="1" x14ac:dyDescent="0.25">
      <c r="A22" s="146"/>
      <c r="B22" s="150"/>
      <c r="C22" s="150"/>
      <c r="D22" s="143"/>
      <c r="E22" s="143"/>
      <c r="F22" s="143"/>
      <c r="G22" s="143"/>
      <c r="H22" s="143"/>
    </row>
    <row r="23" spans="1:8" ht="30" hidden="1" x14ac:dyDescent="0.25">
      <c r="A23" s="23"/>
      <c r="B23" s="24"/>
      <c r="C23" s="24" t="s">
        <v>96</v>
      </c>
      <c r="D23" s="25" t="s">
        <v>97</v>
      </c>
      <c r="E23" s="25" t="s">
        <v>26</v>
      </c>
      <c r="F23" s="25" t="s">
        <v>98</v>
      </c>
      <c r="G23" s="25" t="s">
        <v>99</v>
      </c>
      <c r="H23" s="25" t="s">
        <v>100</v>
      </c>
    </row>
    <row r="24" spans="1:8" ht="60" hidden="1" x14ac:dyDescent="0.25">
      <c r="A24" s="23"/>
      <c r="B24" s="24"/>
      <c r="C24" s="24" t="s">
        <v>101</v>
      </c>
      <c r="D24" s="25" t="s">
        <v>102</v>
      </c>
      <c r="E24" s="25" t="s">
        <v>26</v>
      </c>
      <c r="F24" s="25" t="s">
        <v>103</v>
      </c>
      <c r="G24" s="25" t="s">
        <v>104</v>
      </c>
      <c r="H24" s="24" t="s">
        <v>105</v>
      </c>
    </row>
    <row r="25" spans="1:8" ht="90" hidden="1" x14ac:dyDescent="0.25">
      <c r="A25" s="23"/>
      <c r="B25" s="24"/>
      <c r="C25" s="24" t="s">
        <v>106</v>
      </c>
      <c r="D25" s="25" t="s">
        <v>107</v>
      </c>
      <c r="E25" s="25" t="s">
        <v>26</v>
      </c>
      <c r="F25" s="25" t="s">
        <v>98</v>
      </c>
      <c r="G25" s="25" t="s">
        <v>108</v>
      </c>
      <c r="H25" s="25" t="s">
        <v>109</v>
      </c>
    </row>
    <row r="26" spans="1:8" ht="45" hidden="1" x14ac:dyDescent="0.25">
      <c r="A26" s="23"/>
      <c r="B26" s="24"/>
      <c r="C26" s="24" t="s">
        <v>110</v>
      </c>
      <c r="D26" s="25" t="s">
        <v>111</v>
      </c>
      <c r="E26" s="25" t="s">
        <v>26</v>
      </c>
      <c r="F26" s="25" t="s">
        <v>112</v>
      </c>
      <c r="G26" s="25" t="s">
        <v>108</v>
      </c>
      <c r="H26" s="25" t="s">
        <v>113</v>
      </c>
    </row>
    <row r="27" spans="1:8" ht="60" hidden="1" x14ac:dyDescent="0.25">
      <c r="A27" s="23"/>
      <c r="B27" s="24"/>
      <c r="C27" s="24" t="s">
        <v>114</v>
      </c>
      <c r="D27" s="25" t="s">
        <v>115</v>
      </c>
      <c r="E27" s="25" t="s">
        <v>26</v>
      </c>
      <c r="F27" s="25" t="s">
        <v>112</v>
      </c>
      <c r="G27" s="25" t="s">
        <v>116</v>
      </c>
      <c r="H27" s="25" t="s">
        <v>117</v>
      </c>
    </row>
    <row r="28" spans="1:8" ht="45" hidden="1" x14ac:dyDescent="0.25">
      <c r="A28" s="23"/>
      <c r="B28" s="24"/>
      <c r="C28" s="24" t="s">
        <v>118</v>
      </c>
      <c r="D28" s="25" t="s">
        <v>119</v>
      </c>
      <c r="E28" s="25" t="s">
        <v>26</v>
      </c>
      <c r="F28" s="25" t="s">
        <v>112</v>
      </c>
      <c r="G28" s="25" t="s">
        <v>120</v>
      </c>
      <c r="H28" s="25" t="s">
        <v>121</v>
      </c>
    </row>
    <row r="29" spans="1:8" ht="45" hidden="1" x14ac:dyDescent="0.25">
      <c r="A29" s="23"/>
      <c r="B29" s="24"/>
      <c r="C29" s="24" t="s">
        <v>122</v>
      </c>
      <c r="D29" s="25" t="s">
        <v>123</v>
      </c>
      <c r="E29" s="25" t="s">
        <v>88</v>
      </c>
      <c r="F29" s="25" t="s">
        <v>112</v>
      </c>
      <c r="G29" s="25"/>
      <c r="H29" s="25" t="s">
        <v>124</v>
      </c>
    </row>
    <row r="30" spans="1:8" ht="75" hidden="1" x14ac:dyDescent="0.25">
      <c r="A30" s="23"/>
      <c r="B30" s="24"/>
      <c r="C30" s="24" t="s">
        <v>125</v>
      </c>
      <c r="D30" s="24" t="s">
        <v>126</v>
      </c>
      <c r="E30" s="24" t="s">
        <v>127</v>
      </c>
      <c r="F30" s="24" t="s">
        <v>103</v>
      </c>
      <c r="G30" s="24" t="s">
        <v>120</v>
      </c>
      <c r="H30" s="25" t="s">
        <v>128</v>
      </c>
    </row>
    <row r="31" spans="1:8" ht="45" hidden="1" x14ac:dyDescent="0.25">
      <c r="A31" s="23"/>
      <c r="B31" s="24"/>
      <c r="C31" s="24" t="s">
        <v>129</v>
      </c>
      <c r="D31" s="25" t="s">
        <v>130</v>
      </c>
      <c r="E31" s="25" t="s">
        <v>42</v>
      </c>
      <c r="F31" s="25" t="s">
        <v>112</v>
      </c>
      <c r="G31" s="25"/>
      <c r="H31" s="25" t="s">
        <v>131</v>
      </c>
    </row>
    <row r="32" spans="1:8" ht="45" hidden="1" x14ac:dyDescent="0.25">
      <c r="A32" s="23"/>
      <c r="B32" s="24"/>
      <c r="C32" s="24" t="s">
        <v>132</v>
      </c>
      <c r="D32" s="25" t="s">
        <v>130</v>
      </c>
      <c r="E32" s="25" t="s">
        <v>57</v>
      </c>
      <c r="F32" s="25" t="s">
        <v>112</v>
      </c>
      <c r="G32" s="25"/>
      <c r="H32" s="25" t="s">
        <v>133</v>
      </c>
    </row>
    <row r="33" spans="1:8" ht="30" hidden="1" x14ac:dyDescent="0.25">
      <c r="A33" s="23"/>
      <c r="B33" s="24"/>
      <c r="C33" s="24" t="s">
        <v>134</v>
      </c>
      <c r="D33" s="25" t="s">
        <v>135</v>
      </c>
      <c r="E33" s="25" t="s">
        <v>57</v>
      </c>
      <c r="F33" s="25" t="s">
        <v>37</v>
      </c>
      <c r="G33" s="25"/>
      <c r="H33" s="25" t="s">
        <v>136</v>
      </c>
    </row>
    <row r="34" spans="1:8" ht="30" hidden="1" x14ac:dyDescent="0.25">
      <c r="A34" s="23"/>
      <c r="B34" s="24"/>
      <c r="C34" s="24" t="s">
        <v>137</v>
      </c>
      <c r="D34" s="25" t="s">
        <v>138</v>
      </c>
      <c r="E34" s="25" t="s">
        <v>57</v>
      </c>
      <c r="F34" s="25" t="s">
        <v>112</v>
      </c>
      <c r="G34" s="25"/>
      <c r="H34" s="25" t="s">
        <v>139</v>
      </c>
    </row>
    <row r="35" spans="1:8" ht="45" hidden="1" x14ac:dyDescent="0.25">
      <c r="A35" s="23"/>
      <c r="B35" s="24"/>
      <c r="C35" s="24" t="s">
        <v>140</v>
      </c>
      <c r="D35" s="25" t="s">
        <v>138</v>
      </c>
      <c r="E35" s="25" t="s">
        <v>57</v>
      </c>
      <c r="F35" s="25" t="s">
        <v>112</v>
      </c>
      <c r="G35" s="25"/>
      <c r="H35" s="25" t="s">
        <v>141</v>
      </c>
    </row>
    <row r="36" spans="1:8" hidden="1" x14ac:dyDescent="0.25">
      <c r="A36" s="23"/>
      <c r="B36" s="24"/>
      <c r="C36" s="24" t="s">
        <v>142</v>
      </c>
      <c r="D36" s="25" t="s">
        <v>143</v>
      </c>
      <c r="E36" s="25" t="s">
        <v>57</v>
      </c>
      <c r="F36" s="25" t="s">
        <v>112</v>
      </c>
      <c r="G36" s="25"/>
      <c r="H36" s="25" t="s">
        <v>144</v>
      </c>
    </row>
    <row r="37" spans="1:8" hidden="1" x14ac:dyDescent="0.25">
      <c r="A37" s="23"/>
      <c r="B37" s="24"/>
      <c r="C37" s="24" t="s">
        <v>145</v>
      </c>
      <c r="D37" s="25" t="s">
        <v>143</v>
      </c>
      <c r="E37" s="25" t="s">
        <v>57</v>
      </c>
      <c r="F37" s="25" t="s">
        <v>112</v>
      </c>
      <c r="G37" s="25"/>
      <c r="H37" s="25" t="s">
        <v>144</v>
      </c>
    </row>
    <row r="38" spans="1:8" ht="90" hidden="1" x14ac:dyDescent="0.25">
      <c r="A38" s="23"/>
      <c r="B38" s="24"/>
      <c r="C38" s="24" t="s">
        <v>146</v>
      </c>
      <c r="D38" s="25" t="s">
        <v>147</v>
      </c>
      <c r="E38" s="25" t="s">
        <v>57</v>
      </c>
      <c r="F38" s="25" t="s">
        <v>148</v>
      </c>
      <c r="G38" s="25" t="s">
        <v>149</v>
      </c>
      <c r="H38" s="25" t="s">
        <v>150</v>
      </c>
    </row>
    <row r="39" spans="1:8" ht="45" hidden="1" x14ac:dyDescent="0.25">
      <c r="A39" s="23"/>
      <c r="B39" s="24"/>
      <c r="C39" s="24" t="s">
        <v>151</v>
      </c>
      <c r="D39" s="25" t="s">
        <v>123</v>
      </c>
      <c r="E39" s="25" t="s">
        <v>57</v>
      </c>
      <c r="F39" s="25" t="s">
        <v>112</v>
      </c>
      <c r="G39" s="25" t="s">
        <v>112</v>
      </c>
      <c r="H39" s="25" t="s">
        <v>152</v>
      </c>
    </row>
    <row r="40" spans="1:8" ht="45" hidden="1" x14ac:dyDescent="0.25">
      <c r="A40" s="23"/>
      <c r="B40" s="24"/>
      <c r="C40" s="24" t="s">
        <v>153</v>
      </c>
      <c r="D40" s="25" t="s">
        <v>102</v>
      </c>
      <c r="E40" s="25" t="s">
        <v>88</v>
      </c>
      <c r="F40" s="25" t="s">
        <v>103</v>
      </c>
      <c r="G40" s="25" t="s">
        <v>120</v>
      </c>
      <c r="H40" s="25" t="s">
        <v>154</v>
      </c>
    </row>
    <row r="41" spans="1:8" ht="30" hidden="1" x14ac:dyDescent="0.25">
      <c r="A41" s="144"/>
      <c r="B41" s="147" t="s">
        <v>155</v>
      </c>
      <c r="C41" s="20" t="s">
        <v>156</v>
      </c>
      <c r="D41" s="142" t="s">
        <v>158</v>
      </c>
      <c r="E41" s="142" t="s">
        <v>88</v>
      </c>
      <c r="F41" s="142" t="s">
        <v>159</v>
      </c>
      <c r="G41" s="142"/>
      <c r="H41" s="142" t="s">
        <v>160</v>
      </c>
    </row>
    <row r="42" spans="1:8" hidden="1" x14ac:dyDescent="0.25">
      <c r="A42" s="145"/>
      <c r="B42" s="148"/>
      <c r="C42" s="26"/>
      <c r="D42" s="149"/>
      <c r="E42" s="149"/>
      <c r="F42" s="149"/>
      <c r="G42" s="149"/>
      <c r="H42" s="149"/>
    </row>
    <row r="43" spans="1:8" ht="45" hidden="1" x14ac:dyDescent="0.25">
      <c r="A43" s="146"/>
      <c r="B43" s="148"/>
      <c r="C43" s="21" t="s">
        <v>157</v>
      </c>
      <c r="D43" s="143"/>
      <c r="E43" s="143"/>
      <c r="F43" s="143"/>
      <c r="G43" s="143"/>
      <c r="H43" s="143"/>
    </row>
    <row r="44" spans="1:8" ht="105" hidden="1" x14ac:dyDescent="0.25">
      <c r="A44" s="23"/>
      <c r="B44" s="26"/>
      <c r="C44" s="24" t="s">
        <v>161</v>
      </c>
      <c r="D44" s="25" t="s">
        <v>97</v>
      </c>
      <c r="E44" s="25" t="s">
        <v>57</v>
      </c>
      <c r="F44" s="25" t="s">
        <v>98</v>
      </c>
      <c r="G44" s="25" t="s">
        <v>162</v>
      </c>
      <c r="H44" s="25" t="s">
        <v>163</v>
      </c>
    </row>
    <row r="45" spans="1:8" ht="75" hidden="1" x14ac:dyDescent="0.25">
      <c r="A45" s="23"/>
      <c r="B45" s="26"/>
      <c r="C45" s="24" t="s">
        <v>164</v>
      </c>
      <c r="D45" s="25" t="s">
        <v>97</v>
      </c>
      <c r="E45" s="25" t="s">
        <v>42</v>
      </c>
      <c r="F45" s="25" t="s">
        <v>98</v>
      </c>
      <c r="G45" s="25" t="s">
        <v>95</v>
      </c>
      <c r="H45" s="25" t="s">
        <v>165</v>
      </c>
    </row>
    <row r="46" spans="1:8" ht="90" hidden="1" x14ac:dyDescent="0.25">
      <c r="A46" s="23"/>
      <c r="B46" s="26"/>
      <c r="C46" s="24" t="s">
        <v>166</v>
      </c>
      <c r="D46" s="25" t="s">
        <v>167</v>
      </c>
      <c r="E46" s="25" t="s">
        <v>26</v>
      </c>
      <c r="F46" s="25" t="s">
        <v>98</v>
      </c>
      <c r="G46" s="25" t="s">
        <v>162</v>
      </c>
      <c r="H46" s="25" t="s">
        <v>168</v>
      </c>
    </row>
    <row r="47" spans="1:8" ht="60" hidden="1" x14ac:dyDescent="0.25">
      <c r="A47" s="23"/>
      <c r="B47" s="26"/>
      <c r="C47" s="24" t="s">
        <v>169</v>
      </c>
      <c r="D47" s="25" t="s">
        <v>170</v>
      </c>
      <c r="E47" s="25" t="s">
        <v>57</v>
      </c>
      <c r="F47" s="25" t="s">
        <v>37</v>
      </c>
      <c r="G47" s="25" t="s">
        <v>171</v>
      </c>
      <c r="H47" s="24" t="s">
        <v>172</v>
      </c>
    </row>
    <row r="48" spans="1:8" ht="30" hidden="1" x14ac:dyDescent="0.25">
      <c r="A48" s="23"/>
      <c r="B48" s="21"/>
      <c r="C48" s="24" t="s">
        <v>173</v>
      </c>
      <c r="D48" s="25" t="s">
        <v>143</v>
      </c>
      <c r="E48" s="25" t="s">
        <v>26</v>
      </c>
      <c r="F48" s="25" t="s">
        <v>98</v>
      </c>
      <c r="G48" s="25" t="s">
        <v>174</v>
      </c>
      <c r="H48" s="25" t="s">
        <v>175</v>
      </c>
    </row>
    <row r="49" spans="1:8" ht="75" hidden="1" x14ac:dyDescent="0.25">
      <c r="A49" s="23"/>
      <c r="B49" s="21"/>
      <c r="C49" s="24" t="s">
        <v>176</v>
      </c>
      <c r="D49" s="25" t="s">
        <v>177</v>
      </c>
      <c r="E49" s="25" t="s">
        <v>26</v>
      </c>
      <c r="F49" s="25" t="s">
        <v>148</v>
      </c>
      <c r="G49" s="25" t="s">
        <v>178</v>
      </c>
      <c r="H49" s="25"/>
    </row>
    <row r="50" spans="1:8" ht="44.25" hidden="1" x14ac:dyDescent="0.25">
      <c r="A50" s="27" t="s">
        <v>179</v>
      </c>
      <c r="B50" s="28" t="s">
        <v>180</v>
      </c>
      <c r="C50" s="28" t="s">
        <v>181</v>
      </c>
      <c r="D50" s="29" t="s">
        <v>182</v>
      </c>
      <c r="E50" s="29" t="s">
        <v>26</v>
      </c>
      <c r="F50" s="29" t="s">
        <v>148</v>
      </c>
      <c r="G50" s="29" t="s">
        <v>183</v>
      </c>
      <c r="H50" s="29"/>
    </row>
    <row r="51" spans="1:8" ht="60" hidden="1" x14ac:dyDescent="0.25">
      <c r="A51" s="27"/>
      <c r="B51" s="28" t="s">
        <v>184</v>
      </c>
      <c r="C51" s="28" t="s">
        <v>185</v>
      </c>
      <c r="D51" s="29" t="s">
        <v>186</v>
      </c>
      <c r="E51" s="29" t="s">
        <v>187</v>
      </c>
      <c r="F51" s="29" t="s">
        <v>148</v>
      </c>
      <c r="G51" s="29" t="s">
        <v>188</v>
      </c>
      <c r="H51" s="29"/>
    </row>
    <row r="52" spans="1:8" ht="60" hidden="1" x14ac:dyDescent="0.25">
      <c r="A52" s="27"/>
      <c r="B52" s="28"/>
      <c r="C52" s="28" t="s">
        <v>189</v>
      </c>
      <c r="D52" s="29" t="s">
        <v>190</v>
      </c>
      <c r="E52" s="29" t="s">
        <v>26</v>
      </c>
      <c r="F52" s="29" t="s">
        <v>148</v>
      </c>
      <c r="G52" s="29" t="s">
        <v>191</v>
      </c>
      <c r="H52" s="29" t="s">
        <v>192</v>
      </c>
    </row>
    <row r="53" spans="1:8" ht="30" x14ac:dyDescent="0.25">
      <c r="A53" s="27"/>
      <c r="B53" s="28"/>
      <c r="C53" s="28" t="s">
        <v>193</v>
      </c>
      <c r="D53" s="29" t="s">
        <v>190</v>
      </c>
      <c r="E53" s="29" t="s">
        <v>26</v>
      </c>
      <c r="F53" s="29" t="s">
        <v>148</v>
      </c>
      <c r="G53" s="29" t="s">
        <v>194</v>
      </c>
      <c r="H53" s="29"/>
    </row>
    <row r="54" spans="1:8" ht="30" hidden="1" x14ac:dyDescent="0.25">
      <c r="A54" s="27"/>
      <c r="B54" s="28"/>
      <c r="C54" s="28" t="s">
        <v>195</v>
      </c>
      <c r="D54" s="29" t="s">
        <v>190</v>
      </c>
      <c r="E54" s="29" t="s">
        <v>57</v>
      </c>
      <c r="F54" s="29" t="s">
        <v>148</v>
      </c>
      <c r="G54" s="29" t="s">
        <v>194</v>
      </c>
      <c r="H54" s="29"/>
    </row>
    <row r="55" spans="1:8" ht="75" hidden="1" x14ac:dyDescent="0.25">
      <c r="A55" s="27"/>
      <c r="B55" s="28"/>
      <c r="C55" s="28" t="s">
        <v>196</v>
      </c>
      <c r="D55" s="29" t="s">
        <v>197</v>
      </c>
      <c r="E55" s="29" t="s">
        <v>42</v>
      </c>
      <c r="F55" s="29" t="s">
        <v>148</v>
      </c>
      <c r="G55" s="29" t="s">
        <v>194</v>
      </c>
      <c r="H55" s="29" t="s">
        <v>198</v>
      </c>
    </row>
    <row r="56" spans="1:8" ht="75" hidden="1" x14ac:dyDescent="0.25">
      <c r="A56" s="27"/>
      <c r="B56" s="28"/>
      <c r="C56" s="28" t="s">
        <v>199</v>
      </c>
      <c r="D56" s="29" t="s">
        <v>200</v>
      </c>
      <c r="E56" s="29" t="s">
        <v>26</v>
      </c>
      <c r="F56" s="29" t="s">
        <v>148</v>
      </c>
      <c r="G56" s="29" t="s">
        <v>201</v>
      </c>
      <c r="H56" s="29" t="s">
        <v>202</v>
      </c>
    </row>
    <row r="57" spans="1:8" ht="90" hidden="1" x14ac:dyDescent="0.25">
      <c r="A57" s="27"/>
      <c r="B57" s="28" t="s">
        <v>203</v>
      </c>
      <c r="C57" s="28" t="s">
        <v>204</v>
      </c>
      <c r="D57" s="29" t="s">
        <v>205</v>
      </c>
      <c r="E57" s="29" t="s">
        <v>26</v>
      </c>
      <c r="F57" s="29" t="s">
        <v>148</v>
      </c>
      <c r="G57" s="29" t="s">
        <v>183</v>
      </c>
      <c r="H57" s="29" t="s">
        <v>206</v>
      </c>
    </row>
    <row r="58" spans="1:8" ht="45" hidden="1" x14ac:dyDescent="0.25">
      <c r="A58" s="27"/>
      <c r="B58" s="28"/>
      <c r="C58" s="28" t="s">
        <v>207</v>
      </c>
      <c r="D58" s="29" t="s">
        <v>208</v>
      </c>
      <c r="E58" s="29" t="s">
        <v>26</v>
      </c>
      <c r="F58" s="29" t="s">
        <v>37</v>
      </c>
      <c r="G58" s="29" t="s">
        <v>77</v>
      </c>
      <c r="H58" s="29" t="s">
        <v>209</v>
      </c>
    </row>
    <row r="59" spans="1:8" ht="116.25" hidden="1" x14ac:dyDescent="0.25">
      <c r="A59" s="30" t="s">
        <v>210</v>
      </c>
      <c r="B59" s="31" t="s">
        <v>211</v>
      </c>
      <c r="C59" s="31" t="s">
        <v>212</v>
      </c>
      <c r="D59" s="32" t="s">
        <v>213</v>
      </c>
      <c r="E59" s="32" t="s">
        <v>26</v>
      </c>
      <c r="F59" s="32" t="s">
        <v>98</v>
      </c>
      <c r="G59" s="32" t="s">
        <v>214</v>
      </c>
      <c r="H59" s="32" t="s">
        <v>215</v>
      </c>
    </row>
    <row r="60" spans="1:8" ht="30" hidden="1" x14ac:dyDescent="0.25">
      <c r="A60" s="30"/>
      <c r="B60" s="32"/>
      <c r="C60" s="31" t="s">
        <v>216</v>
      </c>
      <c r="D60" s="32"/>
      <c r="E60" s="32" t="s">
        <v>88</v>
      </c>
      <c r="F60" s="32" t="s">
        <v>98</v>
      </c>
      <c r="G60" s="32"/>
      <c r="H60" s="32" t="s">
        <v>217</v>
      </c>
    </row>
    <row r="61" spans="1:8" ht="75" hidden="1" x14ac:dyDescent="0.25">
      <c r="A61" s="154"/>
      <c r="B61" s="151"/>
      <c r="C61" s="157" t="s">
        <v>218</v>
      </c>
      <c r="D61" s="33" t="s">
        <v>219</v>
      </c>
      <c r="E61" s="151" t="s">
        <v>26</v>
      </c>
      <c r="F61" s="151" t="s">
        <v>98</v>
      </c>
      <c r="G61" s="151" t="s">
        <v>224</v>
      </c>
      <c r="H61" s="151" t="s">
        <v>225</v>
      </c>
    </row>
    <row r="62" spans="1:8" hidden="1" x14ac:dyDescent="0.25">
      <c r="A62" s="155"/>
      <c r="B62" s="152"/>
      <c r="C62" s="158"/>
      <c r="D62" s="34"/>
      <c r="E62" s="152"/>
      <c r="F62" s="152"/>
      <c r="G62" s="152"/>
      <c r="H62" s="152"/>
    </row>
    <row r="63" spans="1:8" ht="75" hidden="1" x14ac:dyDescent="0.25">
      <c r="A63" s="155"/>
      <c r="B63" s="152"/>
      <c r="C63" s="158"/>
      <c r="D63" s="35" t="s">
        <v>220</v>
      </c>
      <c r="E63" s="152"/>
      <c r="F63" s="152"/>
      <c r="G63" s="152"/>
      <c r="H63" s="152"/>
    </row>
    <row r="64" spans="1:8" hidden="1" x14ac:dyDescent="0.25">
      <c r="A64" s="155"/>
      <c r="B64" s="152"/>
      <c r="C64" s="158"/>
      <c r="D64" s="34"/>
      <c r="E64" s="152"/>
      <c r="F64" s="152"/>
      <c r="G64" s="152"/>
      <c r="H64" s="152"/>
    </row>
    <row r="65" spans="1:8" ht="45" hidden="1" x14ac:dyDescent="0.25">
      <c r="A65" s="155"/>
      <c r="B65" s="152"/>
      <c r="C65" s="158"/>
      <c r="D65" s="35" t="s">
        <v>221</v>
      </c>
      <c r="E65" s="152"/>
      <c r="F65" s="152"/>
      <c r="G65" s="152"/>
      <c r="H65" s="152"/>
    </row>
    <row r="66" spans="1:8" hidden="1" x14ac:dyDescent="0.25">
      <c r="A66" s="155"/>
      <c r="B66" s="152"/>
      <c r="C66" s="158"/>
      <c r="D66" s="34"/>
      <c r="E66" s="152"/>
      <c r="F66" s="152"/>
      <c r="G66" s="152"/>
      <c r="H66" s="152"/>
    </row>
    <row r="67" spans="1:8" ht="30" hidden="1" x14ac:dyDescent="0.25">
      <c r="A67" s="155"/>
      <c r="B67" s="152"/>
      <c r="C67" s="158"/>
      <c r="D67" s="35" t="s">
        <v>222</v>
      </c>
      <c r="E67" s="152"/>
      <c r="F67" s="152"/>
      <c r="G67" s="152"/>
      <c r="H67" s="152"/>
    </row>
    <row r="68" spans="1:8" hidden="1" x14ac:dyDescent="0.25">
      <c r="A68" s="155"/>
      <c r="B68" s="152"/>
      <c r="C68" s="158"/>
      <c r="D68" s="34"/>
      <c r="E68" s="152"/>
      <c r="F68" s="152"/>
      <c r="G68" s="152"/>
      <c r="H68" s="152"/>
    </row>
    <row r="69" spans="1:8" ht="45" hidden="1" x14ac:dyDescent="0.25">
      <c r="A69" s="155"/>
      <c r="B69" s="152"/>
      <c r="C69" s="158"/>
      <c r="D69" s="35" t="s">
        <v>223</v>
      </c>
      <c r="E69" s="152"/>
      <c r="F69" s="152"/>
      <c r="G69" s="152"/>
      <c r="H69" s="152"/>
    </row>
    <row r="70" spans="1:8" hidden="1" x14ac:dyDescent="0.25">
      <c r="A70" s="156"/>
      <c r="B70" s="153"/>
      <c r="C70" s="159"/>
      <c r="D70" s="36"/>
      <c r="E70" s="153"/>
      <c r="F70" s="153"/>
      <c r="G70" s="153"/>
      <c r="H70" s="153"/>
    </row>
  </sheetData>
  <autoFilter ref="A1:H70">
    <filterColumn colId="4">
      <filters>
        <filter val="Activo"/>
      </filters>
    </filterColumn>
    <filterColumn colId="6">
      <filters>
        <filter val="Angie Reina"/>
      </filters>
    </filterColumn>
  </autoFilter>
  <mergeCells count="22">
    <mergeCell ref="H61:H70"/>
    <mergeCell ref="A61:A70"/>
    <mergeCell ref="B61:B70"/>
    <mergeCell ref="C61:C70"/>
    <mergeCell ref="E61:E70"/>
    <mergeCell ref="F61:F70"/>
    <mergeCell ref="G61:G70"/>
    <mergeCell ref="G21:G22"/>
    <mergeCell ref="H21:H22"/>
    <mergeCell ref="A41:A43"/>
    <mergeCell ref="B41:B43"/>
    <mergeCell ref="D41:D43"/>
    <mergeCell ref="E41:E43"/>
    <mergeCell ref="F41:F43"/>
    <mergeCell ref="G41:G43"/>
    <mergeCell ref="H41:H43"/>
    <mergeCell ref="A21:A22"/>
    <mergeCell ref="B21:B22"/>
    <mergeCell ref="C21:C22"/>
    <mergeCell ref="D21:D22"/>
    <mergeCell ref="E21:E22"/>
    <mergeCell ref="F21:F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1"/>
  <sheetViews>
    <sheetView workbookViewId="0">
      <selection activeCell="A3" sqref="A3:B11"/>
    </sheetView>
  </sheetViews>
  <sheetFormatPr baseColWidth="10" defaultRowHeight="15" x14ac:dyDescent="0.25"/>
  <cols>
    <col min="1" max="1" width="21.7109375" bestFit="1" customWidth="1"/>
    <col min="2" max="2" width="25.28515625" bestFit="1" customWidth="1"/>
  </cols>
  <sheetData>
    <row r="3" spans="1:2" x14ac:dyDescent="0.25">
      <c r="A3" s="94" t="s">
        <v>318</v>
      </c>
      <c r="B3" t="s">
        <v>320</v>
      </c>
    </row>
    <row r="4" spans="1:2" x14ac:dyDescent="0.25">
      <c r="A4" s="95" t="s">
        <v>127</v>
      </c>
      <c r="B4" s="71">
        <v>9</v>
      </c>
    </row>
    <row r="5" spans="1:2" x14ac:dyDescent="0.25">
      <c r="A5" s="95" t="s">
        <v>253</v>
      </c>
      <c r="B5" s="71">
        <v>7</v>
      </c>
    </row>
    <row r="6" spans="1:2" x14ac:dyDescent="0.25">
      <c r="A6" s="95" t="s">
        <v>42</v>
      </c>
      <c r="B6" s="71">
        <v>3</v>
      </c>
    </row>
    <row r="7" spans="1:2" x14ac:dyDescent="0.25">
      <c r="A7" s="95" t="s">
        <v>285</v>
      </c>
      <c r="B7" s="71">
        <v>5</v>
      </c>
    </row>
    <row r="8" spans="1:2" x14ac:dyDescent="0.25">
      <c r="A8" s="95" t="s">
        <v>288</v>
      </c>
      <c r="B8" s="71">
        <v>2</v>
      </c>
    </row>
    <row r="9" spans="1:2" hidden="1" x14ac:dyDescent="0.25">
      <c r="A9" s="95" t="s">
        <v>319</v>
      </c>
      <c r="B9" s="71">
        <v>15</v>
      </c>
    </row>
    <row r="10" spans="1:2" x14ac:dyDescent="0.25">
      <c r="A10" s="95" t="s">
        <v>321</v>
      </c>
      <c r="B10" s="71">
        <v>1</v>
      </c>
    </row>
    <row r="11" spans="1:2" x14ac:dyDescent="0.25">
      <c r="A11" s="95" t="s">
        <v>303</v>
      </c>
      <c r="B11" s="71">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
  <sheetViews>
    <sheetView workbookViewId="0">
      <selection activeCell="A3" sqref="A3:A11"/>
    </sheetView>
  </sheetViews>
  <sheetFormatPr baseColWidth="10" defaultRowHeight="15" x14ac:dyDescent="0.25"/>
  <cols>
    <col min="1" max="1" width="51.28515625" bestFit="1" customWidth="1"/>
  </cols>
  <sheetData>
    <row r="3" spans="1:1" x14ac:dyDescent="0.25">
      <c r="A3" s="94" t="s">
        <v>318</v>
      </c>
    </row>
    <row r="4" spans="1:1" x14ac:dyDescent="0.25">
      <c r="A4" s="95" t="s">
        <v>339</v>
      </c>
    </row>
    <row r="5" spans="1:1" x14ac:dyDescent="0.25">
      <c r="A5" s="95" t="s">
        <v>344</v>
      </c>
    </row>
    <row r="6" spans="1:1" x14ac:dyDescent="0.25">
      <c r="A6" s="95" t="s">
        <v>338</v>
      </c>
    </row>
    <row r="7" spans="1:1" x14ac:dyDescent="0.25">
      <c r="A7" s="95" t="s">
        <v>341</v>
      </c>
    </row>
    <row r="8" spans="1:1" x14ac:dyDescent="0.25">
      <c r="A8" s="95" t="s">
        <v>340</v>
      </c>
    </row>
    <row r="9" spans="1:1" x14ac:dyDescent="0.25">
      <c r="A9" s="95" t="s">
        <v>343</v>
      </c>
    </row>
    <row r="10" spans="1:1" x14ac:dyDescent="0.25">
      <c r="A10" s="95" t="s">
        <v>342</v>
      </c>
    </row>
    <row r="11" spans="1:1" x14ac:dyDescent="0.25">
      <c r="A11" s="95" t="s">
        <v>345</v>
      </c>
    </row>
    <row r="12" spans="1:1" x14ac:dyDescent="0.25">
      <c r="A12" s="95" t="s">
        <v>319</v>
      </c>
    </row>
    <row r="13" spans="1:1" x14ac:dyDescent="0.25">
      <c r="A13" s="95" t="s">
        <v>303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topLeftCell="B1" zoomScale="60" zoomScaleNormal="60" workbookViewId="0">
      <selection activeCell="F4" sqref="F4"/>
    </sheetView>
  </sheetViews>
  <sheetFormatPr baseColWidth="10" defaultRowHeight="15" x14ac:dyDescent="0.25"/>
  <cols>
    <col min="1" max="1" width="43" customWidth="1"/>
    <col min="2" max="4" width="35.85546875" customWidth="1"/>
    <col min="5" max="5" width="52.42578125" customWidth="1"/>
    <col min="6" max="6" width="59.42578125" bestFit="1" customWidth="1"/>
    <col min="7" max="7" width="55.7109375" customWidth="1"/>
    <col min="8" max="8" width="46.85546875" customWidth="1"/>
    <col min="9" max="9" width="35.85546875" customWidth="1"/>
    <col min="10" max="10" width="67.7109375" customWidth="1"/>
    <col min="11" max="11" width="28.140625" customWidth="1"/>
    <col min="12" max="12" width="39.140625" customWidth="1"/>
    <col min="13" max="13" width="24.140625" customWidth="1"/>
    <col min="14" max="14" width="36.28515625" customWidth="1"/>
  </cols>
  <sheetData>
    <row r="1" spans="1:14" ht="15.75" thickBot="1" x14ac:dyDescent="0.3">
      <c r="E1" s="93"/>
    </row>
    <row r="2" spans="1:14" ht="44.25" customHeight="1" thickBot="1" x14ac:dyDescent="0.3">
      <c r="B2" s="226" t="s">
        <v>316</v>
      </c>
      <c r="C2" s="227"/>
      <c r="D2" s="227"/>
      <c r="E2" s="227"/>
      <c r="F2" s="227"/>
      <c r="G2" s="227"/>
      <c r="H2" s="227"/>
      <c r="I2" s="227"/>
      <c r="J2" s="227"/>
      <c r="K2" s="227"/>
      <c r="L2" s="228"/>
    </row>
    <row r="4" spans="1:14" ht="18.75" x14ac:dyDescent="0.3">
      <c r="C4" s="89" t="s">
        <v>300</v>
      </c>
      <c r="D4" s="92" t="s">
        <v>326</v>
      </c>
      <c r="E4" s="91" t="s">
        <v>306</v>
      </c>
      <c r="F4" s="128" t="s">
        <v>348</v>
      </c>
      <c r="G4" s="207" t="s">
        <v>304</v>
      </c>
      <c r="H4" s="207"/>
      <c r="I4" s="207"/>
      <c r="J4" s="207"/>
      <c r="K4" s="207"/>
      <c r="L4" s="80" t="s">
        <v>305</v>
      </c>
      <c r="M4" s="94" t="s">
        <v>325</v>
      </c>
      <c r="N4" t="s">
        <v>320</v>
      </c>
    </row>
    <row r="5" spans="1:14" x14ac:dyDescent="0.25">
      <c r="C5" s="19">
        <f>SUM(I16:I81)</f>
        <v>1145</v>
      </c>
      <c r="D5" s="90">
        <f>C5*3.1</f>
        <v>3549.5</v>
      </c>
      <c r="E5" s="90" t="s">
        <v>309</v>
      </c>
      <c r="F5" s="123" t="s">
        <v>339</v>
      </c>
      <c r="G5" s="121" t="s">
        <v>302</v>
      </c>
      <c r="H5" s="76"/>
      <c r="I5" s="76" t="s">
        <v>298</v>
      </c>
      <c r="J5" s="76" t="s">
        <v>299</v>
      </c>
      <c r="K5" s="79" t="s">
        <v>301</v>
      </c>
      <c r="L5" s="65">
        <v>4375</v>
      </c>
      <c r="M5" s="95" t="s">
        <v>127</v>
      </c>
      <c r="N5" s="71">
        <v>9</v>
      </c>
    </row>
    <row r="6" spans="1:14" x14ac:dyDescent="0.25">
      <c r="E6" s="88" t="s">
        <v>310</v>
      </c>
      <c r="F6" s="123" t="s">
        <v>344</v>
      </c>
      <c r="G6" s="122" t="s">
        <v>295</v>
      </c>
      <c r="H6" s="75"/>
      <c r="I6" s="73">
        <f>SUM(K16:K79)</f>
        <v>2660709484</v>
      </c>
      <c r="J6" s="82">
        <f>SUM(L16:L79)</f>
        <v>37500</v>
      </c>
      <c r="K6" s="74">
        <f>(J6*L5)+I6</f>
        <v>2824771984</v>
      </c>
      <c r="M6" s="95" t="s">
        <v>253</v>
      </c>
      <c r="N6" s="71">
        <v>7</v>
      </c>
    </row>
    <row r="7" spans="1:14" x14ac:dyDescent="0.25">
      <c r="E7" s="88" t="s">
        <v>311</v>
      </c>
      <c r="F7" s="123" t="s">
        <v>338</v>
      </c>
      <c r="G7" s="122" t="s">
        <v>296</v>
      </c>
      <c r="H7" s="75"/>
      <c r="I7" s="73">
        <f>SUM(K80:K81)</f>
        <v>27190000</v>
      </c>
      <c r="J7" s="72"/>
      <c r="K7" s="73">
        <f>I7</f>
        <v>27190000</v>
      </c>
      <c r="M7" s="95" t="s">
        <v>42</v>
      </c>
      <c r="N7" s="71">
        <v>3</v>
      </c>
    </row>
    <row r="8" spans="1:14" x14ac:dyDescent="0.25">
      <c r="E8" s="88" t="s">
        <v>312</v>
      </c>
      <c r="F8" s="124" t="s">
        <v>341</v>
      </c>
      <c r="G8" s="122" t="s">
        <v>297</v>
      </c>
      <c r="H8" s="75"/>
      <c r="I8" s="72"/>
      <c r="J8" s="72"/>
      <c r="K8" s="72">
        <f>I8</f>
        <v>0</v>
      </c>
      <c r="M8" s="95" t="s">
        <v>285</v>
      </c>
      <c r="N8" s="71">
        <v>5</v>
      </c>
    </row>
    <row r="9" spans="1:14" x14ac:dyDescent="0.25">
      <c r="E9" s="88" t="s">
        <v>313</v>
      </c>
      <c r="F9" s="124" t="s">
        <v>340</v>
      </c>
      <c r="G9" s="70"/>
      <c r="H9" s="70"/>
      <c r="J9" s="78" t="s">
        <v>303</v>
      </c>
      <c r="K9" s="77">
        <f>SUM(K6:K8)</f>
        <v>2851961984</v>
      </c>
      <c r="M9" s="95" t="s">
        <v>288</v>
      </c>
      <c r="N9" s="71">
        <v>2</v>
      </c>
    </row>
    <row r="10" spans="1:14" ht="15.75" hidden="1" thickBot="1" x14ac:dyDescent="0.3">
      <c r="E10" s="88" t="s">
        <v>314</v>
      </c>
      <c r="F10" s="125" t="s">
        <v>343</v>
      </c>
      <c r="M10" s="95" t="s">
        <v>321</v>
      </c>
      <c r="N10" s="71">
        <v>1</v>
      </c>
    </row>
    <row r="11" spans="1:14" x14ac:dyDescent="0.25">
      <c r="E11" s="120" t="s">
        <v>315</v>
      </c>
      <c r="F11" s="123" t="s">
        <v>342</v>
      </c>
      <c r="M11" s="95" t="s">
        <v>303</v>
      </c>
      <c r="N11" s="71">
        <v>27</v>
      </c>
    </row>
    <row r="12" spans="1:14" x14ac:dyDescent="0.25">
      <c r="F12" s="124" t="s">
        <v>345</v>
      </c>
    </row>
    <row r="14" spans="1:14" x14ac:dyDescent="0.25">
      <c r="K14" s="214" t="s">
        <v>227</v>
      </c>
      <c r="L14" s="215"/>
    </row>
    <row r="15" spans="1:14" ht="30" x14ac:dyDescent="0.25">
      <c r="A15" s="45" t="s">
        <v>14</v>
      </c>
      <c r="B15" s="45" t="s">
        <v>15</v>
      </c>
      <c r="C15" s="45" t="s">
        <v>16</v>
      </c>
      <c r="D15" s="45" t="s">
        <v>20</v>
      </c>
      <c r="E15" s="45" t="s">
        <v>346</v>
      </c>
      <c r="F15" s="45" t="s">
        <v>18</v>
      </c>
      <c r="G15" s="45" t="s">
        <v>347</v>
      </c>
      <c r="H15" s="45" t="s">
        <v>328</v>
      </c>
      <c r="I15" s="45" t="s">
        <v>294</v>
      </c>
      <c r="J15" s="45" t="s">
        <v>226</v>
      </c>
      <c r="K15" s="63" t="s">
        <v>283</v>
      </c>
      <c r="L15" s="64" t="s">
        <v>282</v>
      </c>
      <c r="M15" s="45" t="s">
        <v>252</v>
      </c>
      <c r="N15" s="83" t="s">
        <v>307</v>
      </c>
    </row>
    <row r="16" spans="1:14" ht="15" customHeight="1" x14ac:dyDescent="0.25">
      <c r="A16" s="197" t="s">
        <v>22</v>
      </c>
      <c r="B16" s="166" t="s">
        <v>23</v>
      </c>
      <c r="C16" s="168" t="s">
        <v>24</v>
      </c>
      <c r="D16" s="168" t="str">
        <f>VLOOKUP(C16:C79,Proyectos!C1:H70,5,0)</f>
        <v>Diego Hartmann</v>
      </c>
      <c r="E16" s="168" t="s">
        <v>25</v>
      </c>
      <c r="F16" s="168" t="s">
        <v>26</v>
      </c>
      <c r="G16" s="168"/>
      <c r="H16" s="47"/>
      <c r="I16" s="168"/>
      <c r="J16" s="168" t="s">
        <v>270</v>
      </c>
      <c r="K16" s="201">
        <v>86881742</v>
      </c>
      <c r="L16" s="171"/>
      <c r="M16" s="223" t="s">
        <v>127</v>
      </c>
      <c r="N16" s="163"/>
    </row>
    <row r="17" spans="1:14" x14ac:dyDescent="0.25">
      <c r="A17" s="198"/>
      <c r="B17" s="167"/>
      <c r="C17" s="169"/>
      <c r="D17" s="169"/>
      <c r="E17" s="169"/>
      <c r="F17" s="169"/>
      <c r="G17" s="169"/>
      <c r="H17" s="48"/>
      <c r="I17" s="169"/>
      <c r="J17" s="169"/>
      <c r="K17" s="202"/>
      <c r="L17" s="172"/>
      <c r="M17" s="224"/>
      <c r="N17" s="164"/>
    </row>
    <row r="18" spans="1:14" ht="150" customHeight="1" x14ac:dyDescent="0.25">
      <c r="A18" s="198"/>
      <c r="B18" s="167"/>
      <c r="C18" s="169"/>
      <c r="D18" s="169"/>
      <c r="E18" s="169"/>
      <c r="F18" s="169"/>
      <c r="G18" s="169"/>
      <c r="H18" s="48"/>
      <c r="I18" s="169"/>
      <c r="J18" s="169"/>
      <c r="K18" s="202"/>
      <c r="L18" s="172"/>
      <c r="M18" s="224"/>
      <c r="N18" s="164"/>
    </row>
    <row r="19" spans="1:14" x14ac:dyDescent="0.25">
      <c r="A19" s="198"/>
      <c r="B19" s="167"/>
      <c r="C19" s="169"/>
      <c r="D19" s="169"/>
      <c r="E19" s="169"/>
      <c r="F19" s="169"/>
      <c r="G19" s="169"/>
      <c r="H19" s="48"/>
      <c r="I19" s="169"/>
      <c r="J19" s="169"/>
      <c r="K19" s="202"/>
      <c r="L19" s="172"/>
      <c r="M19" s="224"/>
      <c r="N19" s="164"/>
    </row>
    <row r="20" spans="1:14" x14ac:dyDescent="0.25">
      <c r="A20" s="198"/>
      <c r="B20" s="167"/>
      <c r="C20" s="169"/>
      <c r="D20" s="169"/>
      <c r="E20" s="169"/>
      <c r="F20" s="169"/>
      <c r="G20" s="169"/>
      <c r="H20" s="48"/>
      <c r="I20" s="169"/>
      <c r="J20" s="169"/>
      <c r="K20" s="202"/>
      <c r="L20" s="172"/>
      <c r="M20" s="224"/>
      <c r="N20" s="164"/>
    </row>
    <row r="21" spans="1:14" x14ac:dyDescent="0.25">
      <c r="A21" s="198"/>
      <c r="B21" s="167"/>
      <c r="C21" s="169"/>
      <c r="D21" s="169"/>
      <c r="E21" s="169"/>
      <c r="F21" s="169"/>
      <c r="G21" s="169"/>
      <c r="H21" s="48"/>
      <c r="I21" s="169"/>
      <c r="J21" s="169"/>
      <c r="K21" s="202"/>
      <c r="L21" s="172"/>
      <c r="M21" s="224"/>
      <c r="N21" s="164"/>
    </row>
    <row r="22" spans="1:14" x14ac:dyDescent="0.25">
      <c r="A22" s="198"/>
      <c r="B22" s="167"/>
      <c r="C22" s="169"/>
      <c r="D22" s="169"/>
      <c r="E22" s="169"/>
      <c r="F22" s="169"/>
      <c r="G22" s="169"/>
      <c r="H22" s="48"/>
      <c r="I22" s="169"/>
      <c r="J22" s="169"/>
      <c r="K22" s="202"/>
      <c r="L22" s="172"/>
      <c r="M22" s="224"/>
      <c r="N22" s="164"/>
    </row>
    <row r="23" spans="1:14" x14ac:dyDescent="0.25">
      <c r="A23" s="198"/>
      <c r="B23" s="167"/>
      <c r="C23" s="169"/>
      <c r="D23" s="169"/>
      <c r="E23" s="169"/>
      <c r="F23" s="169"/>
      <c r="G23" s="169"/>
      <c r="H23" s="48"/>
      <c r="I23" s="169"/>
      <c r="J23" s="169"/>
      <c r="K23" s="202"/>
      <c r="L23" s="172"/>
      <c r="M23" s="224"/>
      <c r="N23" s="164"/>
    </row>
    <row r="24" spans="1:14" x14ac:dyDescent="0.25">
      <c r="A24" s="198"/>
      <c r="B24" s="167"/>
      <c r="C24" s="169"/>
      <c r="D24" s="169"/>
      <c r="E24" s="169"/>
      <c r="F24" s="169"/>
      <c r="G24" s="169"/>
      <c r="H24" s="48"/>
      <c r="I24" s="169"/>
      <c r="J24" s="169"/>
      <c r="K24" s="202"/>
      <c r="L24" s="172"/>
      <c r="M24" s="224"/>
      <c r="N24" s="164"/>
    </row>
    <row r="25" spans="1:14" ht="12" customHeight="1" x14ac:dyDescent="0.25">
      <c r="A25" s="198"/>
      <c r="B25" s="167"/>
      <c r="C25" s="169"/>
      <c r="D25" s="169"/>
      <c r="E25" s="169"/>
      <c r="F25" s="169"/>
      <c r="G25" s="169"/>
      <c r="H25" s="48"/>
      <c r="I25" s="169"/>
      <c r="J25" s="169"/>
      <c r="K25" s="202"/>
      <c r="L25" s="172"/>
      <c r="M25" s="224"/>
      <c r="N25" s="164"/>
    </row>
    <row r="26" spans="1:14" ht="30" customHeight="1" x14ac:dyDescent="0.25">
      <c r="A26" s="198"/>
      <c r="B26" s="167"/>
      <c r="C26" s="169"/>
      <c r="D26" s="169"/>
      <c r="E26" s="169"/>
      <c r="F26" s="169"/>
      <c r="G26" s="169"/>
      <c r="H26" s="48"/>
      <c r="I26" s="169"/>
      <c r="J26" s="169"/>
      <c r="K26" s="202"/>
      <c r="L26" s="172"/>
      <c r="M26" s="224"/>
      <c r="N26" s="164"/>
    </row>
    <row r="27" spans="1:14" ht="15" customHeight="1" x14ac:dyDescent="0.25">
      <c r="A27" s="198"/>
      <c r="B27" s="167"/>
      <c r="C27" s="169"/>
      <c r="D27" s="169"/>
      <c r="E27" s="169"/>
      <c r="F27" s="169"/>
      <c r="G27" s="169"/>
      <c r="H27" s="48"/>
      <c r="I27" s="169"/>
      <c r="J27" s="169"/>
      <c r="K27" s="202"/>
      <c r="L27" s="172"/>
      <c r="M27" s="224"/>
      <c r="N27" s="164"/>
    </row>
    <row r="28" spans="1:14" ht="15" customHeight="1" x14ac:dyDescent="0.25">
      <c r="A28" s="198"/>
      <c r="B28" s="167"/>
      <c r="C28" s="170"/>
      <c r="D28" s="170"/>
      <c r="E28" s="170"/>
      <c r="F28" s="170"/>
      <c r="G28" s="170"/>
      <c r="H28" s="49"/>
      <c r="I28" s="170"/>
      <c r="J28" s="170"/>
      <c r="K28" s="203"/>
      <c r="L28" s="173"/>
      <c r="M28" s="225"/>
      <c r="N28" s="165"/>
    </row>
    <row r="29" spans="1:14" ht="330" x14ac:dyDescent="0.25">
      <c r="A29" s="198"/>
      <c r="B29" s="114"/>
      <c r="C29" s="102" t="s">
        <v>30</v>
      </c>
      <c r="D29" s="117" t="s">
        <v>32</v>
      </c>
      <c r="E29" s="102" t="s">
        <v>31</v>
      </c>
      <c r="F29" s="102" t="s">
        <v>26</v>
      </c>
      <c r="G29" s="102"/>
      <c r="H29" s="102"/>
      <c r="I29" s="102"/>
      <c r="J29" s="16" t="s">
        <v>287</v>
      </c>
      <c r="K29" s="109">
        <v>872063273</v>
      </c>
      <c r="L29" s="101"/>
      <c r="M29" s="96" t="s">
        <v>288</v>
      </c>
      <c r="N29" s="129"/>
    </row>
    <row r="30" spans="1:14" ht="30" x14ac:dyDescent="0.25">
      <c r="A30" s="198"/>
      <c r="B30" s="114"/>
      <c r="C30" s="102" t="s">
        <v>45</v>
      </c>
      <c r="D30" s="117" t="s">
        <v>47</v>
      </c>
      <c r="E30" s="102" t="s">
        <v>46</v>
      </c>
      <c r="F30" s="102" t="s">
        <v>26</v>
      </c>
      <c r="G30" s="102"/>
      <c r="H30" s="102"/>
      <c r="I30" s="102"/>
      <c r="J30" s="16" t="s">
        <v>228</v>
      </c>
      <c r="K30" s="102"/>
      <c r="L30" s="103"/>
      <c r="M30" s="96" t="s">
        <v>285</v>
      </c>
      <c r="N30" s="129"/>
    </row>
    <row r="31" spans="1:14" ht="45" x14ac:dyDescent="0.25">
      <c r="A31" s="198"/>
      <c r="B31" s="115"/>
      <c r="C31" s="102" t="s">
        <v>49</v>
      </c>
      <c r="D31" s="117" t="s">
        <v>51</v>
      </c>
      <c r="E31" s="102" t="s">
        <v>50</v>
      </c>
      <c r="F31" s="102" t="s">
        <v>26</v>
      </c>
      <c r="G31" s="102"/>
      <c r="H31" s="102"/>
      <c r="I31" s="102"/>
      <c r="J31" s="16" t="s">
        <v>289</v>
      </c>
      <c r="K31" s="102"/>
      <c r="L31" s="103"/>
      <c r="M31" s="96" t="s">
        <v>285</v>
      </c>
      <c r="N31" s="129"/>
    </row>
    <row r="32" spans="1:14" ht="75" x14ac:dyDescent="0.25">
      <c r="A32" s="198"/>
      <c r="B32" s="102" t="s">
        <v>62</v>
      </c>
      <c r="C32" s="102" t="s">
        <v>63</v>
      </c>
      <c r="D32" s="117" t="s">
        <v>64</v>
      </c>
      <c r="E32" s="102" t="s">
        <v>31</v>
      </c>
      <c r="F32" s="102" t="s">
        <v>26</v>
      </c>
      <c r="G32" s="102"/>
      <c r="H32" s="102"/>
      <c r="I32" s="102"/>
      <c r="J32" s="16" t="s">
        <v>290</v>
      </c>
      <c r="K32" s="104">
        <v>15000000</v>
      </c>
      <c r="L32" s="103"/>
      <c r="M32" s="96" t="s">
        <v>253</v>
      </c>
      <c r="N32" s="129"/>
    </row>
    <row r="33" spans="1:14" ht="45" x14ac:dyDescent="0.25">
      <c r="A33" s="198"/>
      <c r="B33" s="168"/>
      <c r="C33" s="168" t="s">
        <v>66</v>
      </c>
      <c r="D33" s="168" t="s">
        <v>68</v>
      </c>
      <c r="E33" s="168" t="s">
        <v>67</v>
      </c>
      <c r="F33" s="168" t="s">
        <v>26</v>
      </c>
      <c r="G33" s="168" t="s">
        <v>338</v>
      </c>
      <c r="H33" s="47"/>
      <c r="I33" s="168"/>
      <c r="J33" s="37" t="s">
        <v>229</v>
      </c>
      <c r="K33" s="204">
        <v>150000000</v>
      </c>
      <c r="L33" s="171"/>
      <c r="M33" s="223" t="s">
        <v>127</v>
      </c>
      <c r="N33" s="163"/>
    </row>
    <row r="34" spans="1:14" x14ac:dyDescent="0.25">
      <c r="A34" s="198"/>
      <c r="B34" s="169"/>
      <c r="C34" s="169"/>
      <c r="D34" s="169"/>
      <c r="E34" s="169"/>
      <c r="F34" s="169"/>
      <c r="G34" s="169"/>
      <c r="H34" s="48" t="s">
        <v>327</v>
      </c>
      <c r="I34" s="169"/>
      <c r="J34" s="84"/>
      <c r="K34" s="205"/>
      <c r="L34" s="172"/>
      <c r="M34" s="224"/>
      <c r="N34" s="164"/>
    </row>
    <row r="35" spans="1:14" ht="30" x14ac:dyDescent="0.25">
      <c r="A35" s="198"/>
      <c r="B35" s="169"/>
      <c r="C35" s="169"/>
      <c r="D35" s="169"/>
      <c r="E35" s="169"/>
      <c r="F35" s="169"/>
      <c r="G35" s="169"/>
      <c r="H35" s="48"/>
      <c r="I35" s="169"/>
      <c r="J35" s="38" t="s">
        <v>230</v>
      </c>
      <c r="K35" s="205"/>
      <c r="L35" s="172"/>
      <c r="M35" s="224"/>
      <c r="N35" s="164"/>
    </row>
    <row r="36" spans="1:14" x14ac:dyDescent="0.25">
      <c r="A36" s="198"/>
      <c r="B36" s="169"/>
      <c r="C36" s="169"/>
      <c r="D36" s="169"/>
      <c r="E36" s="169"/>
      <c r="F36" s="169"/>
      <c r="G36" s="169"/>
      <c r="H36" s="48"/>
      <c r="I36" s="169"/>
      <c r="J36" s="38"/>
      <c r="K36" s="205"/>
      <c r="L36" s="172"/>
      <c r="M36" s="224"/>
      <c r="N36" s="164"/>
    </row>
    <row r="37" spans="1:14" x14ac:dyDescent="0.25">
      <c r="A37" s="198"/>
      <c r="B37" s="170"/>
      <c r="C37" s="170"/>
      <c r="D37" s="170"/>
      <c r="E37" s="170"/>
      <c r="F37" s="170"/>
      <c r="G37" s="170"/>
      <c r="H37" s="49"/>
      <c r="I37" s="170"/>
      <c r="J37" s="39" t="s">
        <v>231</v>
      </c>
      <c r="K37" s="206"/>
      <c r="L37" s="173"/>
      <c r="M37" s="225"/>
      <c r="N37" s="165"/>
    </row>
    <row r="38" spans="1:14" ht="45" x14ac:dyDescent="0.25">
      <c r="A38" s="198"/>
      <c r="B38" s="168"/>
      <c r="C38" s="168" t="s">
        <v>70</v>
      </c>
      <c r="D38" s="168" t="s">
        <v>68</v>
      </c>
      <c r="E38" s="168" t="s">
        <v>67</v>
      </c>
      <c r="F38" s="168" t="s">
        <v>26</v>
      </c>
      <c r="G38" s="168" t="s">
        <v>339</v>
      </c>
      <c r="H38" s="47"/>
      <c r="I38" s="168"/>
      <c r="J38" s="37" t="s">
        <v>232</v>
      </c>
      <c r="K38" s="201">
        <v>101432928</v>
      </c>
      <c r="L38" s="171"/>
      <c r="M38" s="223" t="s">
        <v>127</v>
      </c>
      <c r="N38" s="163"/>
    </row>
    <row r="39" spans="1:14" ht="30" x14ac:dyDescent="0.25">
      <c r="A39" s="198"/>
      <c r="B39" s="169"/>
      <c r="C39" s="169"/>
      <c r="D39" s="169"/>
      <c r="E39" s="169"/>
      <c r="F39" s="169"/>
      <c r="G39" s="169"/>
      <c r="H39" s="48" t="s">
        <v>329</v>
      </c>
      <c r="I39" s="169"/>
      <c r="J39" s="38" t="s">
        <v>230</v>
      </c>
      <c r="K39" s="202"/>
      <c r="L39" s="172"/>
      <c r="M39" s="224"/>
      <c r="N39" s="164"/>
    </row>
    <row r="40" spans="1:14" ht="30" x14ac:dyDescent="0.25">
      <c r="A40" s="198"/>
      <c r="B40" s="170"/>
      <c r="C40" s="170"/>
      <c r="D40" s="170"/>
      <c r="E40" s="170"/>
      <c r="F40" s="170"/>
      <c r="G40" s="170"/>
      <c r="H40" s="49"/>
      <c r="I40" s="170"/>
      <c r="J40" s="39" t="s">
        <v>233</v>
      </c>
      <c r="K40" s="203"/>
      <c r="L40" s="173"/>
      <c r="M40" s="225"/>
      <c r="N40" s="165"/>
    </row>
    <row r="41" spans="1:14" ht="45" x14ac:dyDescent="0.25">
      <c r="A41" s="198"/>
      <c r="B41" s="102"/>
      <c r="C41" s="102" t="s">
        <v>72</v>
      </c>
      <c r="D41" s="117" t="s">
        <v>51</v>
      </c>
      <c r="E41" s="102" t="s">
        <v>73</v>
      </c>
      <c r="F41" s="102" t="s">
        <v>26</v>
      </c>
      <c r="G41" s="102"/>
      <c r="H41" s="102"/>
      <c r="I41" s="102"/>
      <c r="J41" s="16" t="s">
        <v>291</v>
      </c>
      <c r="K41" s="102">
        <v>0</v>
      </c>
      <c r="L41" s="103"/>
      <c r="M41" s="96" t="s">
        <v>285</v>
      </c>
      <c r="N41" s="129"/>
    </row>
    <row r="42" spans="1:14" ht="135" x14ac:dyDescent="0.25">
      <c r="A42" s="199"/>
      <c r="B42" s="102"/>
      <c r="C42" s="102" t="s">
        <v>75</v>
      </c>
      <c r="D42" s="117" t="s">
        <v>77</v>
      </c>
      <c r="E42" s="102" t="s">
        <v>76</v>
      </c>
      <c r="F42" s="102" t="s">
        <v>26</v>
      </c>
      <c r="G42" s="102" t="s">
        <v>339</v>
      </c>
      <c r="H42" s="102" t="s">
        <v>329</v>
      </c>
      <c r="I42" s="102"/>
      <c r="J42" s="16" t="s">
        <v>292</v>
      </c>
      <c r="K42" s="109">
        <v>38278786</v>
      </c>
      <c r="L42" s="103"/>
      <c r="M42" s="96" t="s">
        <v>127</v>
      </c>
      <c r="N42" s="129"/>
    </row>
    <row r="43" spans="1:14" ht="60" x14ac:dyDescent="0.25">
      <c r="A43" s="23"/>
      <c r="B43" s="58"/>
      <c r="C43" s="58" t="s">
        <v>96</v>
      </c>
      <c r="D43" s="58" t="s">
        <v>99</v>
      </c>
      <c r="E43" s="58" t="s">
        <v>97</v>
      </c>
      <c r="F43" s="58" t="s">
        <v>26</v>
      </c>
      <c r="G43" s="58" t="s">
        <v>340</v>
      </c>
      <c r="H43" s="58" t="s">
        <v>330</v>
      </c>
      <c r="I43" s="58"/>
      <c r="J43" s="25" t="s">
        <v>234</v>
      </c>
      <c r="K43" s="112">
        <v>132922043</v>
      </c>
      <c r="L43" s="105"/>
      <c r="M43" s="97" t="s">
        <v>42</v>
      </c>
      <c r="N43" s="129"/>
    </row>
    <row r="44" spans="1:14" ht="45" x14ac:dyDescent="0.25">
      <c r="A44" s="23"/>
      <c r="B44" s="58"/>
      <c r="C44" s="58" t="s">
        <v>101</v>
      </c>
      <c r="D44" s="117" t="s">
        <v>104</v>
      </c>
      <c r="E44" s="58" t="s">
        <v>102</v>
      </c>
      <c r="F44" s="58" t="s">
        <v>26</v>
      </c>
      <c r="G44" s="58"/>
      <c r="H44" s="58"/>
      <c r="I44" s="58"/>
      <c r="J44" s="25" t="s">
        <v>331</v>
      </c>
      <c r="K44" s="58"/>
      <c r="L44" s="105"/>
      <c r="M44" s="97" t="s">
        <v>285</v>
      </c>
      <c r="N44" s="129"/>
    </row>
    <row r="45" spans="1:14" ht="75" x14ac:dyDescent="0.25">
      <c r="A45" s="23"/>
      <c r="B45" s="58"/>
      <c r="C45" s="58" t="s">
        <v>106</v>
      </c>
      <c r="D45" s="117" t="s">
        <v>108</v>
      </c>
      <c r="E45" s="58" t="s">
        <v>107</v>
      </c>
      <c r="F45" s="58" t="s">
        <v>26</v>
      </c>
      <c r="G45" s="58"/>
      <c r="H45" s="58"/>
      <c r="I45" s="58"/>
      <c r="J45" s="25" t="s">
        <v>293</v>
      </c>
      <c r="K45" s="58"/>
      <c r="L45" s="105"/>
      <c r="M45" s="97" t="s">
        <v>288</v>
      </c>
      <c r="N45" s="129"/>
    </row>
    <row r="46" spans="1:14" x14ac:dyDescent="0.25">
      <c r="A46" s="23"/>
      <c r="B46" s="58"/>
      <c r="C46" s="58" t="s">
        <v>110</v>
      </c>
      <c r="D46" s="117" t="s">
        <v>108</v>
      </c>
      <c r="E46" s="58" t="s">
        <v>111</v>
      </c>
      <c r="F46" s="58" t="s">
        <v>26</v>
      </c>
      <c r="G46" s="58"/>
      <c r="H46" s="58"/>
      <c r="I46" s="58"/>
      <c r="J46" s="25" t="s">
        <v>322</v>
      </c>
      <c r="K46" s="58"/>
      <c r="L46" s="105"/>
      <c r="M46" s="97" t="s">
        <v>321</v>
      </c>
      <c r="N46" s="129"/>
    </row>
    <row r="47" spans="1:14" ht="75" x14ac:dyDescent="0.25">
      <c r="A47" s="144"/>
      <c r="B47" s="174"/>
      <c r="C47" s="174" t="s">
        <v>114</v>
      </c>
      <c r="D47" s="174" t="s">
        <v>116</v>
      </c>
      <c r="E47" s="174" t="s">
        <v>115</v>
      </c>
      <c r="F47" s="174" t="s">
        <v>26</v>
      </c>
      <c r="G47" s="50"/>
      <c r="H47" s="174"/>
      <c r="I47" s="174"/>
      <c r="J47" s="22" t="s">
        <v>235</v>
      </c>
      <c r="K47" s="180">
        <v>871700000</v>
      </c>
      <c r="L47" s="177"/>
      <c r="M47" s="216" t="s">
        <v>42</v>
      </c>
      <c r="N47" s="163"/>
    </row>
    <row r="48" spans="1:14" x14ac:dyDescent="0.25">
      <c r="A48" s="145"/>
      <c r="B48" s="175"/>
      <c r="C48" s="175"/>
      <c r="D48" s="175"/>
      <c r="E48" s="175"/>
      <c r="F48" s="175"/>
      <c r="G48" s="51"/>
      <c r="H48" s="175"/>
      <c r="I48" s="175"/>
      <c r="J48" s="40" t="s">
        <v>236</v>
      </c>
      <c r="K48" s="181"/>
      <c r="L48" s="178"/>
      <c r="M48" s="217"/>
      <c r="N48" s="164"/>
    </row>
    <row r="49" spans="1:16" x14ac:dyDescent="0.25">
      <c r="A49" s="146"/>
      <c r="B49" s="176"/>
      <c r="C49" s="176"/>
      <c r="D49" s="176"/>
      <c r="E49" s="176"/>
      <c r="F49" s="176"/>
      <c r="G49" s="52"/>
      <c r="H49" s="176"/>
      <c r="I49" s="176"/>
      <c r="J49" s="41" t="s">
        <v>237</v>
      </c>
      <c r="K49" s="182"/>
      <c r="L49" s="179"/>
      <c r="M49" s="218"/>
      <c r="N49" s="165"/>
    </row>
    <row r="50" spans="1:16" ht="45" x14ac:dyDescent="0.25">
      <c r="A50" s="144"/>
      <c r="B50" s="174"/>
      <c r="C50" s="174" t="s">
        <v>118</v>
      </c>
      <c r="D50" s="174" t="s">
        <v>120</v>
      </c>
      <c r="E50" s="174" t="s">
        <v>119</v>
      </c>
      <c r="F50" s="174" t="s">
        <v>26</v>
      </c>
      <c r="G50" s="50"/>
      <c r="H50" s="50"/>
      <c r="I50" s="174"/>
      <c r="J50" s="22" t="s">
        <v>238</v>
      </c>
      <c r="K50" s="180">
        <v>237880000</v>
      </c>
      <c r="L50" s="177"/>
      <c r="M50" s="216" t="s">
        <v>42</v>
      </c>
      <c r="N50" s="163"/>
    </row>
    <row r="51" spans="1:16" x14ac:dyDescent="0.25">
      <c r="A51" s="145"/>
      <c r="B51" s="175"/>
      <c r="C51" s="175"/>
      <c r="D51" s="175"/>
      <c r="E51" s="175"/>
      <c r="F51" s="175"/>
      <c r="G51" s="51"/>
      <c r="H51" s="51"/>
      <c r="I51" s="175"/>
      <c r="J51" s="40" t="s">
        <v>239</v>
      </c>
      <c r="K51" s="181"/>
      <c r="L51" s="178"/>
      <c r="M51" s="217"/>
      <c r="N51" s="164"/>
    </row>
    <row r="52" spans="1:16" x14ac:dyDescent="0.25">
      <c r="A52" s="145"/>
      <c r="B52" s="175"/>
      <c r="C52" s="175"/>
      <c r="D52" s="175"/>
      <c r="E52" s="175"/>
      <c r="F52" s="175"/>
      <c r="G52" s="51"/>
      <c r="H52" s="51"/>
      <c r="I52" s="175"/>
      <c r="J52" s="40" t="s">
        <v>240</v>
      </c>
      <c r="K52" s="181"/>
      <c r="L52" s="178"/>
      <c r="M52" s="217"/>
      <c r="N52" s="164"/>
    </row>
    <row r="53" spans="1:16" x14ac:dyDescent="0.25">
      <c r="A53" s="145"/>
      <c r="B53" s="175"/>
      <c r="C53" s="175"/>
      <c r="D53" s="175"/>
      <c r="E53" s="175"/>
      <c r="F53" s="175"/>
      <c r="G53" s="51"/>
      <c r="H53" s="51"/>
      <c r="I53" s="175"/>
      <c r="J53" s="40" t="s">
        <v>241</v>
      </c>
      <c r="K53" s="181"/>
      <c r="L53" s="178"/>
      <c r="M53" s="217"/>
      <c r="N53" s="164"/>
    </row>
    <row r="54" spans="1:16" x14ac:dyDescent="0.25">
      <c r="A54" s="145"/>
      <c r="B54" s="175"/>
      <c r="C54" s="175"/>
      <c r="D54" s="175"/>
      <c r="E54" s="175"/>
      <c r="F54" s="175"/>
      <c r="G54" s="51"/>
      <c r="H54" s="51"/>
      <c r="I54" s="175"/>
      <c r="J54" s="40" t="s">
        <v>242</v>
      </c>
      <c r="K54" s="181"/>
      <c r="L54" s="178"/>
      <c r="M54" s="217"/>
      <c r="N54" s="164"/>
    </row>
    <row r="55" spans="1:16" x14ac:dyDescent="0.25">
      <c r="A55" s="146"/>
      <c r="B55" s="176"/>
      <c r="C55" s="176"/>
      <c r="D55" s="176"/>
      <c r="E55" s="176"/>
      <c r="F55" s="176"/>
      <c r="G55" s="52"/>
      <c r="H55" s="52"/>
      <c r="I55" s="176"/>
      <c r="J55" s="41" t="s">
        <v>243</v>
      </c>
      <c r="K55" s="182"/>
      <c r="L55" s="179"/>
      <c r="M55" s="218"/>
      <c r="N55" s="165"/>
    </row>
    <row r="56" spans="1:16" ht="75" x14ac:dyDescent="0.25">
      <c r="A56" s="23"/>
      <c r="B56" s="51"/>
      <c r="C56" s="58" t="s">
        <v>166</v>
      </c>
      <c r="D56" s="61" t="s">
        <v>162</v>
      </c>
      <c r="E56" s="58" t="s">
        <v>167</v>
      </c>
      <c r="F56" s="58" t="s">
        <v>26</v>
      </c>
      <c r="G56" s="58" t="s">
        <v>341</v>
      </c>
      <c r="H56" s="58" t="s">
        <v>332</v>
      </c>
      <c r="I56" s="58"/>
      <c r="J56" s="25" t="s">
        <v>293</v>
      </c>
      <c r="K56" s="58"/>
      <c r="L56" s="105"/>
      <c r="M56" s="97" t="s">
        <v>253</v>
      </c>
      <c r="N56" s="129"/>
    </row>
    <row r="57" spans="1:16" ht="75" x14ac:dyDescent="0.25">
      <c r="A57" s="23"/>
      <c r="B57" s="52"/>
      <c r="C57" s="58" t="s">
        <v>173</v>
      </c>
      <c r="D57" s="61" t="s">
        <v>174</v>
      </c>
      <c r="E57" s="58" t="s">
        <v>143</v>
      </c>
      <c r="F57" s="58" t="s">
        <v>26</v>
      </c>
      <c r="G57" s="58" t="s">
        <v>341</v>
      </c>
      <c r="H57" s="58" t="s">
        <v>332</v>
      </c>
      <c r="I57" s="58"/>
      <c r="J57" s="25" t="s">
        <v>323</v>
      </c>
      <c r="K57" s="58"/>
      <c r="L57" s="105"/>
      <c r="M57" s="97" t="s">
        <v>285</v>
      </c>
      <c r="N57" s="129"/>
    </row>
    <row r="58" spans="1:16" ht="195" x14ac:dyDescent="0.25">
      <c r="A58" s="23"/>
      <c r="B58" s="52"/>
      <c r="C58" s="58" t="s">
        <v>176</v>
      </c>
      <c r="D58" s="61" t="s">
        <v>178</v>
      </c>
      <c r="E58" s="58" t="s">
        <v>177</v>
      </c>
      <c r="F58" s="58" t="s">
        <v>26</v>
      </c>
      <c r="G58" s="58" t="s">
        <v>342</v>
      </c>
      <c r="H58" s="58" t="s">
        <v>334</v>
      </c>
      <c r="I58" s="58">
        <v>190</v>
      </c>
      <c r="J58" s="25" t="s">
        <v>271</v>
      </c>
      <c r="K58" s="100">
        <v>73000000</v>
      </c>
      <c r="L58" s="106"/>
      <c r="M58" s="97" t="s">
        <v>253</v>
      </c>
      <c r="N58" s="129"/>
    </row>
    <row r="59" spans="1:16" ht="45" x14ac:dyDescent="0.25">
      <c r="A59" s="229" t="s">
        <v>179</v>
      </c>
      <c r="B59" s="232" t="s">
        <v>184</v>
      </c>
      <c r="C59" s="232" t="s">
        <v>185</v>
      </c>
      <c r="D59" s="232" t="s">
        <v>251</v>
      </c>
      <c r="E59" s="232" t="s">
        <v>186</v>
      </c>
      <c r="F59" s="232" t="s">
        <v>187</v>
      </c>
      <c r="G59" s="42" t="s">
        <v>339</v>
      </c>
      <c r="H59" s="53" t="s">
        <v>333</v>
      </c>
      <c r="I59" s="232">
        <v>200</v>
      </c>
      <c r="J59" s="43" t="s">
        <v>244</v>
      </c>
      <c r="K59" s="209">
        <v>21550712</v>
      </c>
      <c r="L59" s="219"/>
      <c r="M59" s="221" t="s">
        <v>127</v>
      </c>
      <c r="N59" s="163"/>
    </row>
    <row r="60" spans="1:16" ht="45" x14ac:dyDescent="0.25">
      <c r="A60" s="230"/>
      <c r="B60" s="233"/>
      <c r="C60" s="233"/>
      <c r="D60" s="233"/>
      <c r="E60" s="233"/>
      <c r="F60" s="233"/>
      <c r="G60" s="46" t="s">
        <v>343</v>
      </c>
      <c r="H60" s="54"/>
      <c r="I60" s="233"/>
      <c r="J60" s="44" t="s">
        <v>245</v>
      </c>
      <c r="K60" s="210"/>
      <c r="L60" s="220"/>
      <c r="M60" s="222"/>
      <c r="N60" s="165"/>
    </row>
    <row r="61" spans="1:16" ht="315" x14ac:dyDescent="0.25">
      <c r="A61" s="230"/>
      <c r="B61" s="59"/>
      <c r="C61" s="59" t="s">
        <v>189</v>
      </c>
      <c r="D61" s="61" t="s">
        <v>191</v>
      </c>
      <c r="E61" s="59" t="s">
        <v>190</v>
      </c>
      <c r="F61" s="59" t="s">
        <v>26</v>
      </c>
      <c r="G61" s="59" t="s">
        <v>341</v>
      </c>
      <c r="H61" s="59" t="s">
        <v>332</v>
      </c>
      <c r="I61" s="59">
        <v>355</v>
      </c>
      <c r="J61" s="29" t="s">
        <v>281</v>
      </c>
      <c r="K61" s="59"/>
      <c r="L61" s="113">
        <v>37500</v>
      </c>
      <c r="M61" s="98" t="s">
        <v>253</v>
      </c>
      <c r="N61" s="129"/>
    </row>
    <row r="62" spans="1:16" ht="45" x14ac:dyDescent="0.25">
      <c r="A62" s="230"/>
      <c r="B62" s="59"/>
      <c r="C62" s="59" t="s">
        <v>193</v>
      </c>
      <c r="D62" s="118" t="s">
        <v>194</v>
      </c>
      <c r="E62" s="59" t="s">
        <v>190</v>
      </c>
      <c r="F62" s="59" t="s">
        <v>26</v>
      </c>
      <c r="G62" s="59"/>
      <c r="H62" s="59" t="s">
        <v>327</v>
      </c>
      <c r="I62" s="59"/>
      <c r="J62" s="29" t="s">
        <v>324</v>
      </c>
      <c r="K62" s="59" t="s">
        <v>254</v>
      </c>
      <c r="L62" s="107"/>
      <c r="M62" s="98" t="s">
        <v>253</v>
      </c>
      <c r="N62" s="129"/>
      <c r="P62" s="60" t="s">
        <v>255</v>
      </c>
    </row>
    <row r="63" spans="1:16" ht="79.5" customHeight="1" x14ac:dyDescent="0.25">
      <c r="A63" s="230"/>
      <c r="B63" s="59"/>
      <c r="C63" s="59" t="s">
        <v>199</v>
      </c>
      <c r="D63" s="61" t="s">
        <v>201</v>
      </c>
      <c r="E63" s="59" t="s">
        <v>200</v>
      </c>
      <c r="F63" s="59" t="s">
        <v>26</v>
      </c>
      <c r="G63" s="59"/>
      <c r="H63" s="59"/>
      <c r="I63" s="59"/>
      <c r="J63" s="29" t="s">
        <v>246</v>
      </c>
      <c r="K63" s="108">
        <v>20000000</v>
      </c>
      <c r="L63" s="107"/>
      <c r="M63" s="98" t="s">
        <v>127</v>
      </c>
      <c r="N63" s="129"/>
    </row>
    <row r="64" spans="1:16" ht="315" x14ac:dyDescent="0.25">
      <c r="A64" s="230"/>
      <c r="B64" s="59" t="s">
        <v>203</v>
      </c>
      <c r="C64" s="59" t="s">
        <v>204</v>
      </c>
      <c r="D64" s="61" t="s">
        <v>250</v>
      </c>
      <c r="E64" s="59" t="s">
        <v>205</v>
      </c>
      <c r="F64" s="59" t="s">
        <v>26</v>
      </c>
      <c r="G64" s="59" t="s">
        <v>344</v>
      </c>
      <c r="H64" s="59" t="s">
        <v>335</v>
      </c>
      <c r="I64" s="59">
        <v>250</v>
      </c>
      <c r="J64" s="29" t="s">
        <v>279</v>
      </c>
      <c r="K64" s="59" t="s">
        <v>122</v>
      </c>
      <c r="L64" s="107" t="s">
        <v>122</v>
      </c>
      <c r="M64" s="98" t="s">
        <v>253</v>
      </c>
      <c r="N64" s="129"/>
    </row>
    <row r="65" spans="1:14" ht="75" x14ac:dyDescent="0.25">
      <c r="A65" s="231"/>
      <c r="B65" s="59"/>
      <c r="C65" s="59" t="s">
        <v>207</v>
      </c>
      <c r="D65" s="61" t="s">
        <v>77</v>
      </c>
      <c r="E65" s="59" t="s">
        <v>208</v>
      </c>
      <c r="F65" s="59" t="s">
        <v>26</v>
      </c>
      <c r="G65" s="59"/>
      <c r="H65" s="59" t="s">
        <v>336</v>
      </c>
      <c r="I65" s="59" t="s">
        <v>120</v>
      </c>
      <c r="J65" s="29" t="s">
        <v>259</v>
      </c>
      <c r="K65" s="59" t="s">
        <v>122</v>
      </c>
      <c r="L65" s="107" t="s">
        <v>122</v>
      </c>
      <c r="M65" s="98" t="s">
        <v>253</v>
      </c>
      <c r="N65" s="129"/>
    </row>
    <row r="66" spans="1:14" ht="60" x14ac:dyDescent="0.25">
      <c r="A66" s="195" t="s">
        <v>210</v>
      </c>
      <c r="B66" s="183" t="s">
        <v>211</v>
      </c>
      <c r="C66" s="183" t="s">
        <v>212</v>
      </c>
      <c r="D66" s="183" t="s">
        <v>214</v>
      </c>
      <c r="E66" s="183" t="s">
        <v>213</v>
      </c>
      <c r="F66" s="183" t="s">
        <v>26</v>
      </c>
      <c r="G66" s="55"/>
      <c r="H66" s="55"/>
      <c r="I66" s="183"/>
      <c r="J66" s="33" t="s">
        <v>247</v>
      </c>
      <c r="K66" s="211">
        <v>40000000</v>
      </c>
      <c r="L66" s="193"/>
      <c r="M66" s="187" t="s">
        <v>127</v>
      </c>
      <c r="N66" s="160"/>
    </row>
    <row r="67" spans="1:14" x14ac:dyDescent="0.25">
      <c r="A67" s="196"/>
      <c r="B67" s="184"/>
      <c r="C67" s="184"/>
      <c r="D67" s="184"/>
      <c r="E67" s="184"/>
      <c r="F67" s="184"/>
      <c r="G67" s="55"/>
      <c r="H67" s="55"/>
      <c r="I67" s="184"/>
      <c r="J67" s="85"/>
      <c r="K67" s="212"/>
      <c r="L67" s="191"/>
      <c r="M67" s="188"/>
      <c r="N67" s="161"/>
    </row>
    <row r="68" spans="1:14" ht="60" x14ac:dyDescent="0.25">
      <c r="A68" s="196"/>
      <c r="B68" s="184"/>
      <c r="C68" s="184"/>
      <c r="D68" s="184"/>
      <c r="E68" s="184"/>
      <c r="F68" s="184"/>
      <c r="G68" s="55"/>
      <c r="H68" s="55"/>
      <c r="I68" s="184"/>
      <c r="J68" s="35" t="s">
        <v>248</v>
      </c>
      <c r="K68" s="212"/>
      <c r="L68" s="191"/>
      <c r="M68" s="188"/>
      <c r="N68" s="161"/>
    </row>
    <row r="69" spans="1:14" ht="30" x14ac:dyDescent="0.25">
      <c r="A69" s="196"/>
      <c r="B69" s="185"/>
      <c r="C69" s="185"/>
      <c r="D69" s="185"/>
      <c r="E69" s="185"/>
      <c r="F69" s="185"/>
      <c r="G69" s="56"/>
      <c r="H69" s="56"/>
      <c r="I69" s="185"/>
      <c r="J69" s="36" t="s">
        <v>249</v>
      </c>
      <c r="K69" s="213"/>
      <c r="L69" s="194"/>
      <c r="M69" s="189"/>
      <c r="N69" s="162"/>
    </row>
    <row r="70" spans="1:14" x14ac:dyDescent="0.25">
      <c r="A70" s="196"/>
      <c r="B70" s="186"/>
      <c r="C70" s="186" t="s">
        <v>218</v>
      </c>
      <c r="D70" s="186" t="s">
        <v>224</v>
      </c>
      <c r="E70" s="57" t="s">
        <v>219</v>
      </c>
      <c r="F70" s="186" t="s">
        <v>26</v>
      </c>
      <c r="G70" s="57"/>
      <c r="H70" s="57"/>
      <c r="I70" s="186"/>
      <c r="J70" s="151" t="s">
        <v>278</v>
      </c>
      <c r="K70" s="186"/>
      <c r="L70" s="190"/>
      <c r="M70" s="192" t="s">
        <v>285</v>
      </c>
      <c r="N70" s="208"/>
    </row>
    <row r="71" spans="1:14" x14ac:dyDescent="0.25">
      <c r="A71" s="196"/>
      <c r="B71" s="184"/>
      <c r="C71" s="184"/>
      <c r="D71" s="184"/>
      <c r="E71" s="119"/>
      <c r="F71" s="184"/>
      <c r="G71" s="55"/>
      <c r="H71" s="55"/>
      <c r="I71" s="184"/>
      <c r="J71" s="152"/>
      <c r="K71" s="184"/>
      <c r="L71" s="191"/>
      <c r="M71" s="188"/>
      <c r="N71" s="161"/>
    </row>
    <row r="72" spans="1:14" x14ac:dyDescent="0.25">
      <c r="A72" s="196"/>
      <c r="B72" s="184"/>
      <c r="C72" s="184"/>
      <c r="D72" s="184"/>
      <c r="E72" s="55" t="s">
        <v>220</v>
      </c>
      <c r="F72" s="184"/>
      <c r="G72" s="55"/>
      <c r="H72" s="55"/>
      <c r="I72" s="184"/>
      <c r="J72" s="152"/>
      <c r="K72" s="184"/>
      <c r="L72" s="191"/>
      <c r="M72" s="188"/>
      <c r="N72" s="161"/>
    </row>
    <row r="73" spans="1:14" x14ac:dyDescent="0.25">
      <c r="A73" s="196"/>
      <c r="B73" s="184"/>
      <c r="C73" s="184"/>
      <c r="D73" s="184"/>
      <c r="E73" s="119"/>
      <c r="F73" s="184"/>
      <c r="G73" s="55"/>
      <c r="H73" s="55"/>
      <c r="I73" s="184"/>
      <c r="J73" s="152"/>
      <c r="K73" s="184"/>
      <c r="L73" s="191"/>
      <c r="M73" s="188"/>
      <c r="N73" s="161"/>
    </row>
    <row r="74" spans="1:14" x14ac:dyDescent="0.25">
      <c r="A74" s="196"/>
      <c r="B74" s="184"/>
      <c r="C74" s="184"/>
      <c r="D74" s="184"/>
      <c r="E74" s="55" t="s">
        <v>221</v>
      </c>
      <c r="F74" s="184"/>
      <c r="G74" s="55"/>
      <c r="H74" s="55"/>
      <c r="I74" s="184"/>
      <c r="J74" s="152"/>
      <c r="K74" s="184"/>
      <c r="L74" s="191"/>
      <c r="M74" s="188"/>
      <c r="N74" s="161"/>
    </row>
    <row r="75" spans="1:14" x14ac:dyDescent="0.25">
      <c r="A75" s="196"/>
      <c r="B75" s="184"/>
      <c r="C75" s="184"/>
      <c r="D75" s="184"/>
      <c r="E75" s="119"/>
      <c r="F75" s="184"/>
      <c r="G75" s="55"/>
      <c r="H75" s="55"/>
      <c r="I75" s="184"/>
      <c r="J75" s="152"/>
      <c r="K75" s="184"/>
      <c r="L75" s="191"/>
      <c r="M75" s="188"/>
      <c r="N75" s="161"/>
    </row>
    <row r="76" spans="1:14" x14ac:dyDescent="0.25">
      <c r="A76" s="196"/>
      <c r="B76" s="184"/>
      <c r="C76" s="184"/>
      <c r="D76" s="184"/>
      <c r="E76" s="55" t="s">
        <v>222</v>
      </c>
      <c r="F76" s="184"/>
      <c r="G76" s="55"/>
      <c r="H76" s="55"/>
      <c r="I76" s="184"/>
      <c r="J76" s="152"/>
      <c r="K76" s="184"/>
      <c r="L76" s="191"/>
      <c r="M76" s="188"/>
      <c r="N76" s="161"/>
    </row>
    <row r="77" spans="1:14" x14ac:dyDescent="0.25">
      <c r="A77" s="196"/>
      <c r="B77" s="184"/>
      <c r="C77" s="184"/>
      <c r="D77" s="184"/>
      <c r="E77" s="119"/>
      <c r="F77" s="184"/>
      <c r="G77" s="55"/>
      <c r="H77" s="55"/>
      <c r="I77" s="184"/>
      <c r="J77" s="152"/>
      <c r="K77" s="184"/>
      <c r="L77" s="191"/>
      <c r="M77" s="188"/>
      <c r="N77" s="161"/>
    </row>
    <row r="78" spans="1:14" x14ac:dyDescent="0.25">
      <c r="A78" s="196"/>
      <c r="B78" s="184"/>
      <c r="C78" s="184"/>
      <c r="D78" s="184"/>
      <c r="E78" s="55" t="s">
        <v>223</v>
      </c>
      <c r="F78" s="184"/>
      <c r="G78" s="55"/>
      <c r="H78" s="55"/>
      <c r="I78" s="184"/>
      <c r="J78" s="152"/>
      <c r="K78" s="184"/>
      <c r="L78" s="191"/>
      <c r="M78" s="188"/>
      <c r="N78" s="161"/>
    </row>
    <row r="79" spans="1:14" x14ac:dyDescent="0.25">
      <c r="A79" s="196"/>
      <c r="B79" s="184"/>
      <c r="C79" s="184"/>
      <c r="D79" s="184"/>
      <c r="E79" s="55"/>
      <c r="F79" s="184"/>
      <c r="G79" s="55"/>
      <c r="H79" s="55"/>
      <c r="I79" s="200"/>
      <c r="J79" s="152"/>
      <c r="K79" s="200"/>
      <c r="L79" s="191"/>
      <c r="M79" s="188"/>
      <c r="N79" s="161"/>
    </row>
    <row r="80" spans="1:14" ht="241.5" customHeight="1" x14ac:dyDescent="0.25">
      <c r="A80" s="67" t="s">
        <v>285</v>
      </c>
      <c r="B80" s="116" t="s">
        <v>285</v>
      </c>
      <c r="C80" s="69" t="s">
        <v>256</v>
      </c>
      <c r="D80" s="116" t="s">
        <v>284</v>
      </c>
      <c r="E80" s="116" t="s">
        <v>280</v>
      </c>
      <c r="F80" s="69" t="s">
        <v>285</v>
      </c>
      <c r="G80" s="69" t="s">
        <v>345</v>
      </c>
      <c r="H80" s="69" t="s">
        <v>337</v>
      </c>
      <c r="I80" s="69">
        <v>150</v>
      </c>
      <c r="J80" s="86" t="s">
        <v>308</v>
      </c>
      <c r="K80" s="110">
        <v>22190000</v>
      </c>
      <c r="L80" s="111"/>
      <c r="M80" s="99" t="s">
        <v>127</v>
      </c>
      <c r="N80" s="130"/>
    </row>
    <row r="81" spans="1:14" ht="60" x14ac:dyDescent="0.25">
      <c r="A81" s="67" t="s">
        <v>285</v>
      </c>
      <c r="B81" s="116" t="s">
        <v>285</v>
      </c>
      <c r="C81" s="69" t="s">
        <v>256</v>
      </c>
      <c r="D81" s="116" t="s">
        <v>284</v>
      </c>
      <c r="E81" s="66" t="s">
        <v>258</v>
      </c>
      <c r="F81" s="69" t="s">
        <v>286</v>
      </c>
      <c r="G81" s="69" t="s">
        <v>341</v>
      </c>
      <c r="H81" s="69" t="s">
        <v>332</v>
      </c>
      <c r="I81" s="69"/>
      <c r="J81" s="87" t="s">
        <v>257</v>
      </c>
      <c r="K81" s="68">
        <v>5000000</v>
      </c>
      <c r="L81" s="81"/>
      <c r="M81" s="99" t="s">
        <v>127</v>
      </c>
      <c r="N81" s="130"/>
    </row>
    <row r="86" spans="1:14" x14ac:dyDescent="0.25">
      <c r="A86" t="s">
        <v>317</v>
      </c>
    </row>
  </sheetData>
  <autoFilter ref="A15:N81"/>
  <mergeCells count="93">
    <mergeCell ref="B2:L2"/>
    <mergeCell ref="A59:A65"/>
    <mergeCell ref="H47:H49"/>
    <mergeCell ref="G33:G37"/>
    <mergeCell ref="G38:G40"/>
    <mergeCell ref="I59:I60"/>
    <mergeCell ref="D16:D28"/>
    <mergeCell ref="D50:D55"/>
    <mergeCell ref="D59:D60"/>
    <mergeCell ref="B59:B60"/>
    <mergeCell ref="C59:C60"/>
    <mergeCell ref="E59:E60"/>
    <mergeCell ref="F59:F60"/>
    <mergeCell ref="A50:A55"/>
    <mergeCell ref="B50:B55"/>
    <mergeCell ref="C50:C55"/>
    <mergeCell ref="G4:K4"/>
    <mergeCell ref="N16:N28"/>
    <mergeCell ref="N70:N79"/>
    <mergeCell ref="K59:K60"/>
    <mergeCell ref="K66:K69"/>
    <mergeCell ref="K14:L14"/>
    <mergeCell ref="M50:M55"/>
    <mergeCell ref="L59:L60"/>
    <mergeCell ref="M59:M60"/>
    <mergeCell ref="M38:M40"/>
    <mergeCell ref="L47:L49"/>
    <mergeCell ref="M47:M49"/>
    <mergeCell ref="M16:M28"/>
    <mergeCell ref="M33:M37"/>
    <mergeCell ref="A66:A79"/>
    <mergeCell ref="A16:A42"/>
    <mergeCell ref="K70:K79"/>
    <mergeCell ref="J16:J28"/>
    <mergeCell ref="G16:G28"/>
    <mergeCell ref="K16:K28"/>
    <mergeCell ref="K33:K37"/>
    <mergeCell ref="K38:K40"/>
    <mergeCell ref="K47:K49"/>
    <mergeCell ref="I16:I28"/>
    <mergeCell ref="I33:I37"/>
    <mergeCell ref="I38:I40"/>
    <mergeCell ref="I47:I49"/>
    <mergeCell ref="D33:D37"/>
    <mergeCell ref="D38:D40"/>
    <mergeCell ref="D47:D49"/>
    <mergeCell ref="D66:D69"/>
    <mergeCell ref="D70:D79"/>
    <mergeCell ref="M66:M69"/>
    <mergeCell ref="B70:B79"/>
    <mergeCell ref="C70:C79"/>
    <mergeCell ref="F70:F79"/>
    <mergeCell ref="J70:J79"/>
    <mergeCell ref="L70:L79"/>
    <mergeCell ref="M70:M79"/>
    <mergeCell ref="B66:B69"/>
    <mergeCell ref="C66:C69"/>
    <mergeCell ref="E66:E69"/>
    <mergeCell ref="F66:F69"/>
    <mergeCell ref="L66:L69"/>
    <mergeCell ref="I66:I69"/>
    <mergeCell ref="I70:I79"/>
    <mergeCell ref="E50:E55"/>
    <mergeCell ref="F50:F55"/>
    <mergeCell ref="L50:L55"/>
    <mergeCell ref="K50:K55"/>
    <mergeCell ref="I50:I55"/>
    <mergeCell ref="A47:A49"/>
    <mergeCell ref="B47:B49"/>
    <mergeCell ref="C47:C49"/>
    <mergeCell ref="E47:E49"/>
    <mergeCell ref="F47:F49"/>
    <mergeCell ref="B38:B40"/>
    <mergeCell ref="C38:C40"/>
    <mergeCell ref="E38:E40"/>
    <mergeCell ref="F38:F40"/>
    <mergeCell ref="L38:L40"/>
    <mergeCell ref="B33:B37"/>
    <mergeCell ref="C33:C37"/>
    <mergeCell ref="E33:E37"/>
    <mergeCell ref="F33:F37"/>
    <mergeCell ref="L33:L37"/>
    <mergeCell ref="B16:B28"/>
    <mergeCell ref="C16:C28"/>
    <mergeCell ref="E16:E28"/>
    <mergeCell ref="F16:F28"/>
    <mergeCell ref="L16:L28"/>
    <mergeCell ref="N66:N69"/>
    <mergeCell ref="N33:N37"/>
    <mergeCell ref="N38:N40"/>
    <mergeCell ref="N47:N49"/>
    <mergeCell ref="N50:N55"/>
    <mergeCell ref="N59:N60"/>
  </mergeCells>
  <hyperlinks>
    <hyperlink ref="D4" location="'Emergencia Covid 19'!A86" display="Promedio de personas"/>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Seguimiento convo</vt:lpstr>
      <vt:lpstr>Proyectos</vt:lpstr>
      <vt:lpstr>Hoja6</vt:lpstr>
      <vt:lpstr>Hoja7</vt:lpstr>
      <vt:lpstr>Emergencia Covid 19</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Inc.</dc:creator>
  <cp:lastModifiedBy>fortalecimiento030</cp:lastModifiedBy>
  <dcterms:created xsi:type="dcterms:W3CDTF">2020-04-23T16:18:39Z</dcterms:created>
  <dcterms:modified xsi:type="dcterms:W3CDTF">2020-04-29T13:04:18Z</dcterms:modified>
</cp:coreProperties>
</file>